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80" windowHeight="8580" activeTab="2"/>
  </bookViews>
  <sheets>
    <sheet name="leachate" sheetId="2" r:id="rId1"/>
    <sheet name="SW" sheetId="7156" r:id="rId2"/>
    <sheet name="GW" sheetId="440" r:id="rId3"/>
    <sheet name="1420" sheetId="16" r:id="rId4"/>
  </sheets>
  <externalReferences>
    <externalReference r:id="rId5"/>
    <externalReference r:id="rId6"/>
    <externalReference r:id="rId7"/>
  </externalReferences>
  <definedNames>
    <definedName name="\H">#REF!</definedName>
    <definedName name="\I">#REF!</definedName>
    <definedName name="\L">#REF!</definedName>
    <definedName name="\N">#REF!</definedName>
    <definedName name="\S">#REF!</definedName>
    <definedName name="\X">#REF!</definedName>
    <definedName name="_LL1">#REF!</definedName>
    <definedName name="_SUB1">#REF!</definedName>
    <definedName name="Cancel">[1]!Cancel</definedName>
    <definedName name="CarryOn" localSheetId="0">[2]!CarryOn</definedName>
    <definedName name="CarryOn">[3]!CarryOn</definedName>
    <definedName name="FIVE">#REF!</definedName>
    <definedName name="JJ">#REF!</definedName>
    <definedName name="JJJ">#REF!</definedName>
    <definedName name="Leachate" localSheetId="0">[2]!Leachate</definedName>
    <definedName name="Leachate">[3]!Leachate</definedName>
    <definedName name="LL">#REF!</definedName>
    <definedName name="PARAM">#REF!</definedName>
    <definedName name="PARAM1">#REF!</definedName>
    <definedName name="Press_OK">[1]!Press_OK</definedName>
    <definedName name="_xlnm.Print_Area" localSheetId="3">'1420'!$A$1:$P$70</definedName>
    <definedName name="_xlnm.Print_Area" localSheetId="2">GW!$A$4:$W$396</definedName>
    <definedName name="_xlnm.Print_Area" localSheetId="0">leachate!$A$1:$AA$62</definedName>
    <definedName name="_xlnm.Print_Area" localSheetId="1">SW!$A$1:$BC$136</definedName>
    <definedName name="_xlnm.Print_Titles" localSheetId="2">GW!$1:$3</definedName>
    <definedName name="SW2_DEC94">#REF!</definedName>
    <definedName name="SW3_DEC94">#REF!</definedName>
    <definedName name="SW4_DEC94">#REF!</definedName>
    <definedName name="SW5_DEC94">#REF!</definedName>
    <definedName name="SW6_DEC94">#REF!</definedName>
    <definedName name="SW6DUP_DEC94">#REF!</definedName>
    <definedName name="SW7_DEC94">#REF!</definedName>
    <definedName name="SW9_DEC94">#REF!</definedName>
    <definedName name="THREE">#REF!</definedName>
    <definedName name="TOP">#REF!</definedName>
    <definedName name="VALU">#REF!</definedName>
  </definedNames>
  <calcPr calcId="125725"/>
</workbook>
</file>

<file path=xl/calcChain.xml><?xml version="1.0" encoding="utf-8"?>
<calcChain xmlns="http://schemas.openxmlformats.org/spreadsheetml/2006/main">
  <c r="L12" i="16"/>
  <c r="L11"/>
  <c r="L13"/>
  <c r="K12"/>
  <c r="K11"/>
  <c r="K13" s="1"/>
  <c r="J12"/>
  <c r="J11"/>
  <c r="J13" s="1"/>
  <c r="I10"/>
  <c r="G10"/>
  <c r="F10"/>
  <c r="E205" i="440"/>
  <c r="E246"/>
  <c r="E330"/>
  <c r="E341"/>
  <c r="D391"/>
  <c r="E391"/>
  <c r="D381"/>
  <c r="E381"/>
  <c r="D370"/>
  <c r="E370"/>
  <c r="D361"/>
  <c r="E361"/>
  <c r="D351"/>
  <c r="E351"/>
  <c r="D341"/>
  <c r="D330"/>
  <c r="D320"/>
  <c r="E320"/>
  <c r="D310"/>
  <c r="E310"/>
  <c r="D300"/>
  <c r="E300"/>
  <c r="D289"/>
  <c r="E289"/>
  <c r="D279"/>
  <c r="E279"/>
  <c r="D267"/>
  <c r="E267"/>
  <c r="D256"/>
  <c r="E256"/>
  <c r="D246"/>
  <c r="D236"/>
  <c r="E236"/>
  <c r="D226"/>
  <c r="E226"/>
  <c r="D215"/>
  <c r="E215"/>
  <c r="D205"/>
  <c r="E133"/>
  <c r="E112"/>
  <c r="E102"/>
  <c r="E92"/>
  <c r="E81"/>
  <c r="E61"/>
  <c r="E55"/>
  <c r="D8"/>
  <c r="E8"/>
  <c r="D19"/>
  <c r="E19"/>
  <c r="D28"/>
  <c r="E28"/>
  <c r="D39"/>
  <c r="E39"/>
  <c r="D49"/>
  <c r="E49"/>
  <c r="D55"/>
  <c r="D61"/>
  <c r="D71"/>
  <c r="E71"/>
  <c r="D81"/>
  <c r="D92"/>
  <c r="D102"/>
  <c r="D112"/>
  <c r="D123"/>
  <c r="E123"/>
  <c r="D133"/>
  <c r="D149"/>
  <c r="E149"/>
  <c r="E190"/>
  <c r="D190"/>
  <c r="E179"/>
  <c r="D179"/>
  <c r="D158"/>
  <c r="E158"/>
  <c r="E169"/>
  <c r="D169"/>
  <c r="D6" i="2"/>
  <c r="C6"/>
  <c r="F6"/>
  <c r="BA72" i="7156"/>
  <c r="AY72"/>
  <c r="AW72"/>
  <c r="AV72"/>
  <c r="AT72"/>
  <c r="AS72"/>
  <c r="AR72"/>
  <c r="AM72"/>
  <c r="AL72"/>
  <c r="AJ72"/>
  <c r="AF72"/>
  <c r="AB72"/>
  <c r="Y72"/>
  <c r="P72"/>
  <c r="Q72"/>
  <c r="R72"/>
  <c r="S72"/>
  <c r="N72"/>
  <c r="M72"/>
  <c r="L72"/>
  <c r="K72"/>
  <c r="E72"/>
  <c r="C72"/>
  <c r="AE121"/>
  <c r="AB121"/>
  <c r="Y121"/>
  <c r="AF121"/>
  <c r="AJ121"/>
  <c r="AL121"/>
  <c r="AM121"/>
  <c r="AR121"/>
  <c r="AS121"/>
  <c r="AT121"/>
  <c r="AV121"/>
  <c r="AW121"/>
  <c r="AY121"/>
  <c r="AZ121"/>
  <c r="E121"/>
  <c r="AS84"/>
  <c r="AT84"/>
  <c r="AV84"/>
  <c r="AW84"/>
  <c r="AY84"/>
  <c r="AR84"/>
  <c r="AF84"/>
  <c r="AI84"/>
  <c r="AJ84"/>
  <c r="AL84"/>
  <c r="AM84"/>
  <c r="AB84"/>
  <c r="Y84"/>
  <c r="E77"/>
  <c r="E110"/>
  <c r="E76"/>
  <c r="E73"/>
  <c r="E61"/>
  <c r="E57"/>
  <c r="E56"/>
  <c r="E33"/>
  <c r="E32"/>
  <c r="E31"/>
  <c r="E24"/>
  <c r="E23"/>
  <c r="E22"/>
  <c r="E20"/>
  <c r="E19"/>
  <c r="E16"/>
  <c r="E15"/>
  <c r="E12"/>
  <c r="E9"/>
  <c r="E7"/>
  <c r="E8"/>
</calcChain>
</file>

<file path=xl/sharedStrings.xml><?xml version="1.0" encoding="utf-8"?>
<sst xmlns="http://schemas.openxmlformats.org/spreadsheetml/2006/main" count="6598" uniqueCount="552">
  <si>
    <t xml:space="preserve">Sample </t>
  </si>
  <si>
    <t>Location</t>
  </si>
  <si>
    <t>Date</t>
  </si>
  <si>
    <t>pH</t>
  </si>
  <si>
    <t>Hardness</t>
  </si>
  <si>
    <t>(mg/L)</t>
  </si>
  <si>
    <t>Conductivity</t>
  </si>
  <si>
    <t>(µS/cm)</t>
  </si>
  <si>
    <t>(%)</t>
  </si>
  <si>
    <t>Fluoride</t>
  </si>
  <si>
    <t>Chloride</t>
  </si>
  <si>
    <t>Nitrate</t>
  </si>
  <si>
    <t>Nitrite</t>
  </si>
  <si>
    <t>Sulphate</t>
  </si>
  <si>
    <t>Aluminum</t>
  </si>
  <si>
    <t>Antimony</t>
  </si>
  <si>
    <t>Arsenic</t>
  </si>
  <si>
    <t>Barium</t>
  </si>
  <si>
    <t>Beryllium</t>
  </si>
  <si>
    <t>Boron</t>
  </si>
  <si>
    <t>Cadmium</t>
  </si>
  <si>
    <t>Calcium</t>
  </si>
  <si>
    <t>Chromium</t>
  </si>
  <si>
    <t>Cobalt</t>
  </si>
  <si>
    <t>Copper</t>
  </si>
  <si>
    <t>Iron</t>
  </si>
  <si>
    <t>Lead</t>
  </si>
  <si>
    <t>Magnesium</t>
  </si>
  <si>
    <t>Manganese</t>
  </si>
  <si>
    <t>Molybdenum</t>
  </si>
  <si>
    <t>Nickel</t>
  </si>
  <si>
    <t>Phosphorus</t>
  </si>
  <si>
    <t>Potassium</t>
  </si>
  <si>
    <t>Silver</t>
  </si>
  <si>
    <t>Sodium</t>
  </si>
  <si>
    <t>Strontium</t>
  </si>
  <si>
    <t>Tin</t>
  </si>
  <si>
    <t>Titanium</t>
  </si>
  <si>
    <t>Vanadium</t>
  </si>
  <si>
    <t>Zinc</t>
  </si>
  <si>
    <t>Zirconium</t>
  </si>
  <si>
    <t>Silicon</t>
  </si>
  <si>
    <t>1-1-1</t>
  </si>
  <si>
    <t>-</t>
  </si>
  <si>
    <t>12-1-1</t>
  </si>
  <si>
    <t>12-2-1</t>
  </si>
  <si>
    <t>13-1-1</t>
  </si>
  <si>
    <t>13-2-1</t>
  </si>
  <si>
    <t>17-1-1</t>
  </si>
  <si>
    <t>17-2-1</t>
  </si>
  <si>
    <t>18-1-1</t>
  </si>
  <si>
    <t>18-2-1</t>
  </si>
  <si>
    <t>19-1-1</t>
  </si>
  <si>
    <t>2-1-2</t>
  </si>
  <si>
    <t>20-1-1</t>
  </si>
  <si>
    <t>20-2-1</t>
  </si>
  <si>
    <t>21-1-1</t>
  </si>
  <si>
    <t>21-1-2</t>
  </si>
  <si>
    <t>22-1-1</t>
  </si>
  <si>
    <t>3-1-1</t>
  </si>
  <si>
    <t>3-1-2</t>
  </si>
  <si>
    <t>4-1-1</t>
  </si>
  <si>
    <t>4-1-2</t>
  </si>
  <si>
    <t>4-2-1</t>
  </si>
  <si>
    <t>6-1-1</t>
  </si>
  <si>
    <t>6-1-2</t>
  </si>
  <si>
    <t>6-2-1</t>
  </si>
  <si>
    <t>&lt; 0.5</t>
  </si>
  <si>
    <t>&lt; 0.001</t>
  </si>
  <si>
    <t>&lt; 0.005</t>
  </si>
  <si>
    <t>&lt; 0.01</t>
  </si>
  <si>
    <t>&lt; 0.05</t>
  </si>
  <si>
    <t>*</t>
  </si>
  <si>
    <t>0%</t>
  </si>
  <si>
    <t>&lt; 0.02</t>
  </si>
  <si>
    <t>&lt; 1</t>
  </si>
  <si>
    <t>&lt; 0.003</t>
  </si>
  <si>
    <t>&lt; 0.025</t>
  </si>
  <si>
    <t>&lt; 0.03</t>
  </si>
  <si>
    <t>&lt; 0.04</t>
  </si>
  <si>
    <t>&lt; 0.4</t>
  </si>
  <si>
    <t>&lt; 0.25</t>
  </si>
  <si>
    <t>&lt; 0.006</t>
  </si>
  <si>
    <t>1.1%</t>
  </si>
  <si>
    <t>BC Standards</t>
  </si>
  <si>
    <t>n/a</t>
  </si>
  <si>
    <t xml:space="preserve">  &lt;     Denotes concentration less than indicated detection limit.</t>
  </si>
  <si>
    <t xml:space="preserve">  -     Denotes analysis not conducted.</t>
  </si>
  <si>
    <t xml:space="preserve">  n/a  Denotes no applicable standard.</t>
  </si>
  <si>
    <t xml:space="preserve">  *     RPDs cannot be calculated where one or more concentrations are less than detect or less than five times MDL.</t>
  </si>
  <si>
    <t>BOLD</t>
  </si>
  <si>
    <t xml:space="preserve"> Concentration greater than or equal to CSR Drinking Water (DW) standard.</t>
  </si>
  <si>
    <t>Turbidity</t>
  </si>
  <si>
    <t>Total BOD</t>
  </si>
  <si>
    <t>Total COD</t>
  </si>
  <si>
    <t>SW-6</t>
  </si>
  <si>
    <t>&lt; 10</t>
  </si>
  <si>
    <t>5 (max)</t>
  </si>
  <si>
    <t>Leachate PS</t>
  </si>
  <si>
    <t>PHYSICAL PARAMETERS</t>
  </si>
  <si>
    <t>GEOCHEMICAL INDICATORS</t>
  </si>
  <si>
    <t>TOTAL METALS</t>
  </si>
  <si>
    <t xml:space="preserve">Total </t>
  </si>
  <si>
    <t>Hydroxide</t>
  </si>
  <si>
    <t>mg/L</t>
  </si>
  <si>
    <t>Total</t>
  </si>
  <si>
    <t xml:space="preserve"> CO3</t>
  </si>
  <si>
    <t>Carbonate</t>
  </si>
  <si>
    <t xml:space="preserve"> HCO3</t>
  </si>
  <si>
    <t>Bicarbonate</t>
  </si>
  <si>
    <t xml:space="preserve">  OH</t>
  </si>
  <si>
    <t xml:space="preserve">Ammonia </t>
  </si>
  <si>
    <t>Nitrogen</t>
  </si>
  <si>
    <t>pH units</t>
  </si>
  <si>
    <t>%</t>
  </si>
  <si>
    <t xml:space="preserve"> n/a   Denotes no applicable standard.</t>
  </si>
  <si>
    <t>Sample Location</t>
  </si>
  <si>
    <t xml:space="preserve">Sample Date </t>
  </si>
  <si>
    <t>Parameter</t>
  </si>
  <si>
    <t>Units</t>
  </si>
  <si>
    <t>Analytical Results</t>
  </si>
  <si>
    <t>pH (field)</t>
  </si>
  <si>
    <t>Total Organic Carbon</t>
  </si>
  <si>
    <t>Total Alkalinity</t>
  </si>
  <si>
    <t>Hydroxide OH</t>
  </si>
  <si>
    <t>Ammonia Nitrogen</t>
  </si>
  <si>
    <t>Nitrate Nitrogen</t>
  </si>
  <si>
    <t>Nitrite Nitrogen</t>
  </si>
  <si>
    <t>Ion Balance</t>
  </si>
  <si>
    <t xml:space="preserve">   -     Denotes analysis not conducted</t>
  </si>
  <si>
    <t>µg/L</t>
  </si>
  <si>
    <t>2001 12 12</t>
  </si>
  <si>
    <t>&lt; 50</t>
  </si>
  <si>
    <t>&lt; 2</t>
  </si>
  <si>
    <t>Carbonate CO3</t>
  </si>
  <si>
    <t>Bicarbonate HCO3</t>
  </si>
  <si>
    <t>Hydroxide  OH</t>
  </si>
  <si>
    <t>&lt; 200</t>
  </si>
  <si>
    <t>&lt; 3</t>
  </si>
  <si>
    <t>&lt; 30</t>
  </si>
  <si>
    <t>&lt; 20</t>
  </si>
  <si>
    <t>CW1</t>
  </si>
  <si>
    <t>CW2</t>
  </si>
  <si>
    <t>SW-3</t>
  </si>
  <si>
    <t>SW-4</t>
  </si>
  <si>
    <t>QA/QC RPD % Duplicates</t>
  </si>
  <si>
    <t>SW-5</t>
  </si>
  <si>
    <t>SW-7</t>
  </si>
  <si>
    <t>&lt; 5</t>
  </si>
  <si>
    <t>0.6%</t>
  </si>
  <si>
    <t>3.9%</t>
  </si>
  <si>
    <t>2.6%</t>
  </si>
  <si>
    <t>3.4%</t>
  </si>
  <si>
    <t>2%</t>
  </si>
  <si>
    <t>SW-2</t>
  </si>
  <si>
    <t>2001 12 11</t>
  </si>
  <si>
    <t>SW-9</t>
  </si>
  <si>
    <t>&lt; 25</t>
  </si>
  <si>
    <t>2001 12 10</t>
  </si>
  <si>
    <t>1.3%</t>
  </si>
  <si>
    <t>3.1%</t>
  </si>
  <si>
    <t>1.5%</t>
  </si>
  <si>
    <t>2.8%</t>
  </si>
  <si>
    <t>0.7%</t>
  </si>
  <si>
    <t>1%</t>
  </si>
  <si>
    <t>0.4%</t>
  </si>
  <si>
    <t>7-1-1</t>
  </si>
  <si>
    <t>7-1-2</t>
  </si>
  <si>
    <t>10-1-1</t>
  </si>
  <si>
    <t>10-1-2</t>
  </si>
  <si>
    <t>11-1-1</t>
  </si>
  <si>
    <t>14-1-1</t>
  </si>
  <si>
    <t>14-2-1</t>
  </si>
  <si>
    <t>&lt; 2,500</t>
  </si>
  <si>
    <t>19-2-1</t>
  </si>
  <si>
    <t>0.8%</t>
  </si>
  <si>
    <t>5.3%</t>
  </si>
  <si>
    <t>0.3%</t>
  </si>
  <si>
    <t>2.9%</t>
  </si>
  <si>
    <t>9.1%</t>
  </si>
  <si>
    <t>15.4%</t>
  </si>
  <si>
    <t>10.5%</t>
  </si>
  <si>
    <t>5.1%</t>
  </si>
  <si>
    <t>0.5%</t>
  </si>
  <si>
    <t>2.2%</t>
  </si>
  <si>
    <t>(lab)</t>
  </si>
  <si>
    <t>(µg/L)</t>
  </si>
  <si>
    <t>2-1-1</t>
  </si>
  <si>
    <t>22-1-2</t>
  </si>
  <si>
    <t>(pH units)</t>
  </si>
  <si>
    <t>Total Phenolics</t>
  </si>
  <si>
    <t>1.7%</t>
  </si>
  <si>
    <t>Uranium</t>
  </si>
  <si>
    <t>&lt; 0.2</t>
  </si>
  <si>
    <t>&lt; 250</t>
  </si>
  <si>
    <t>&lt; 100</t>
  </si>
  <si>
    <t>2001 04 11</t>
  </si>
  <si>
    <t>&lt; 500</t>
  </si>
  <si>
    <t>2001 06 08</t>
  </si>
  <si>
    <t>2001 10 02</t>
  </si>
  <si>
    <t>2001 04 12</t>
  </si>
  <si>
    <t>2001 10 03</t>
  </si>
  <si>
    <t>0.9%</t>
  </si>
  <si>
    <t>28.6%</t>
  </si>
  <si>
    <t>2001 04 10</t>
  </si>
  <si>
    <t>40%</t>
  </si>
  <si>
    <t>7.4%</t>
  </si>
  <si>
    <t>1.6%</t>
  </si>
  <si>
    <t>6.2%</t>
  </si>
  <si>
    <t>1.4%</t>
  </si>
  <si>
    <t>4.7%</t>
  </si>
  <si>
    <t>2.1%</t>
  </si>
  <si>
    <t>8.5%</t>
  </si>
  <si>
    <t>2001 06 07</t>
  </si>
  <si>
    <t>2001 10 01</t>
  </si>
  <si>
    <t>&lt; 1,000</t>
  </si>
  <si>
    <t>11.3%</t>
  </si>
  <si>
    <t>15-1-1</t>
  </si>
  <si>
    <t>2001 04 09</t>
  </si>
  <si>
    <t>6.1%</t>
  </si>
  <si>
    <t>5.7%</t>
  </si>
  <si>
    <t>3.3%</t>
  </si>
  <si>
    <t>22.2%</t>
  </si>
  <si>
    <t>9.5%</t>
  </si>
  <si>
    <t>6.7%</t>
  </si>
  <si>
    <t>2.5%</t>
  </si>
  <si>
    <t>4.4%</t>
  </si>
  <si>
    <t>4.5%</t>
  </si>
  <si>
    <t>6.9%</t>
  </si>
  <si>
    <t>3.7%</t>
  </si>
  <si>
    <t>16.7%</t>
  </si>
  <si>
    <t>26.7%</t>
  </si>
  <si>
    <t>5.5%</t>
  </si>
  <si>
    <t>9-1-1</t>
  </si>
  <si>
    <t>9-1-2</t>
  </si>
  <si>
    <t>(NTU)</t>
  </si>
  <si>
    <t>&lt; 0.08</t>
  </si>
  <si>
    <t>&lt; 0.0002</t>
  </si>
  <si>
    <t>60.7%</t>
  </si>
  <si>
    <t>0.2%</t>
  </si>
  <si>
    <t>17%</t>
  </si>
  <si>
    <t>120.8%</t>
  </si>
  <si>
    <t>18.5%</t>
  </si>
  <si>
    <t>4.1%</t>
  </si>
  <si>
    <t>6.6%</t>
  </si>
  <si>
    <t>Temp</t>
  </si>
  <si>
    <t>1420</t>
  </si>
  <si>
    <t>Sample ID</t>
  </si>
  <si>
    <t>Sample Date</t>
  </si>
  <si>
    <t>Mercury</t>
  </si>
  <si>
    <t>&lt; 0.00002</t>
  </si>
  <si>
    <t>Selenium</t>
  </si>
  <si>
    <t>&lt; 0.002</t>
  </si>
  <si>
    <t>&lt; 0.0001</t>
  </si>
  <si>
    <t>&lt; 0.0005</t>
  </si>
  <si>
    <t xml:space="preserve">Total Organic </t>
  </si>
  <si>
    <t>Carbon</t>
  </si>
  <si>
    <t>Alkalinity</t>
  </si>
  <si>
    <r>
      <t>&lt; 0.2</t>
    </r>
    <r>
      <rPr>
        <vertAlign val="superscript"/>
        <sz val="9"/>
        <rFont val="Arial"/>
        <family val="2"/>
      </rPr>
      <t>a</t>
    </r>
  </si>
  <si>
    <r>
      <t>&lt; 0.025</t>
    </r>
    <r>
      <rPr>
        <vertAlign val="superscript"/>
        <sz val="9"/>
        <rFont val="Arial"/>
        <family val="2"/>
      </rPr>
      <t>a</t>
    </r>
  </si>
  <si>
    <r>
      <t>&lt; 0.03</t>
    </r>
    <r>
      <rPr>
        <vertAlign val="superscript"/>
        <sz val="9"/>
        <rFont val="Arial"/>
        <family val="2"/>
      </rPr>
      <t>a</t>
    </r>
  </si>
  <si>
    <r>
      <t>&lt; 0.02</t>
    </r>
    <r>
      <rPr>
        <vertAlign val="superscript"/>
        <sz val="9"/>
        <rFont val="Arial"/>
        <family val="2"/>
      </rPr>
      <t>a</t>
    </r>
  </si>
  <si>
    <r>
      <t>&lt; 0.08</t>
    </r>
    <r>
      <rPr>
        <vertAlign val="superscript"/>
        <sz val="9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</si>
  <si>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 Laboratory detection limit exceeds regulatory standard.</t>
    </r>
  </si>
  <si>
    <t>CSR</t>
  </si>
  <si>
    <t>Drinking Water</t>
  </si>
  <si>
    <t>(DW)</t>
  </si>
  <si>
    <r>
      <t>&lt; 0.3</t>
    </r>
    <r>
      <rPr>
        <vertAlign val="superscript"/>
        <sz val="9"/>
        <rFont val="Arial"/>
        <family val="2"/>
      </rPr>
      <t>a</t>
    </r>
  </si>
  <si>
    <r>
      <t>2001 12 12</t>
    </r>
    <r>
      <rPr>
        <vertAlign val="superscript"/>
        <sz val="9"/>
        <rFont val="Arial"/>
        <family val="2"/>
      </rPr>
      <t>b</t>
    </r>
  </si>
  <si>
    <t>0.0053 (chronic)</t>
  </si>
  <si>
    <t>2000 06 25</t>
  </si>
  <si>
    <t>2000 10 04</t>
  </si>
  <si>
    <t>2000 12 18</t>
  </si>
  <si>
    <t>&lt;20</t>
  </si>
  <si>
    <r>
      <t>Carbonate CO</t>
    </r>
    <r>
      <rPr>
        <vertAlign val="subscript"/>
        <sz val="8"/>
        <rFont val="Arial"/>
        <family val="2"/>
      </rPr>
      <t>3</t>
    </r>
  </si>
  <si>
    <r>
      <t>Bicarbonate HCO</t>
    </r>
    <r>
      <rPr>
        <vertAlign val="subscript"/>
        <sz val="8"/>
        <rFont val="Arial"/>
        <family val="2"/>
      </rPr>
      <t>3</t>
    </r>
  </si>
  <si>
    <t>DISSOLVED INORGANICS</t>
  </si>
  <si>
    <t>15.7%</t>
  </si>
  <si>
    <t>11.8%</t>
  </si>
  <si>
    <t>7.6%</t>
  </si>
  <si>
    <t>5.0%</t>
  </si>
  <si>
    <t>7.1%</t>
  </si>
  <si>
    <t>°C</t>
  </si>
  <si>
    <r>
      <t xml:space="preserve">   a</t>
    </r>
    <r>
      <rPr>
        <sz val="8"/>
        <rFont val="Arial"/>
        <family val="2"/>
      </rPr>
      <t xml:space="preserve">     Laboratory detection limit exceeds regulatory standard.</t>
    </r>
  </si>
  <si>
    <t>Dissolved</t>
  </si>
  <si>
    <t>Oxygen</t>
  </si>
  <si>
    <t>(ppm)</t>
  </si>
  <si>
    <t>5 (minimum)</t>
  </si>
  <si>
    <r>
      <t xml:space="preserve">200 @ H &lt; 50                    300 @ H </t>
    </r>
    <r>
      <rPr>
        <u/>
        <sz val="7.5"/>
        <rFont val="Arial"/>
        <family val="2"/>
      </rPr>
      <t>&gt;</t>
    </r>
    <r>
      <rPr>
        <sz val="7.5"/>
        <rFont val="Arial"/>
        <family val="2"/>
      </rPr>
      <t xml:space="preserve"> 50</t>
    </r>
  </si>
  <si>
    <r>
      <t>b</t>
    </r>
    <r>
      <rPr>
        <sz val="8"/>
        <rFont val="Arial"/>
        <family val="2"/>
      </rPr>
      <t xml:space="preserve">  Concentrations are for dissolved metals</t>
    </r>
  </si>
  <si>
    <t xml:space="preserve">   BCWQG/Compendium Fresh Water Aquatic Life (FWAL)</t>
  </si>
  <si>
    <t>TABLE  1D:  Summary of Analytical Results for 1420 Fielding Road</t>
  </si>
  <si>
    <t>SW-6 dup</t>
  </si>
  <si>
    <t>SW-7 dup</t>
  </si>
  <si>
    <t>SW-9 dup</t>
  </si>
  <si>
    <t>&lt;10 (highly sensitive to acid inputs)</t>
  </si>
  <si>
    <r>
      <t>C</t>
    </r>
    <r>
      <rPr>
        <sz val="8"/>
        <rFont val="Arial"/>
        <family val="2"/>
      </rPr>
      <t xml:space="preserve">   Guideline for Cr(VI) is 0.001 mg/L; guideline for Cr(III) is 0.009 mg/L.</t>
    </r>
  </si>
  <si>
    <r>
      <t>D</t>
    </r>
    <r>
      <rPr>
        <sz val="8"/>
        <rFont val="Arial"/>
        <family val="2"/>
      </rPr>
      <t xml:space="preserve">   Guideline for Total Cu = (0.094(hardness) + 2)/1000.</t>
    </r>
  </si>
  <si>
    <r>
      <t>F</t>
    </r>
    <r>
      <rPr>
        <sz val="8"/>
        <rFont val="Arial"/>
        <family val="2"/>
      </rPr>
      <t xml:space="preserve">   Phytoplankton are affected at levels as low as 0.014 mg/L.</t>
    </r>
  </si>
  <si>
    <r>
      <t>H</t>
    </r>
    <r>
      <rPr>
        <sz val="8"/>
        <rFont val="Arial"/>
        <family val="2"/>
      </rPr>
      <t xml:space="preserve">   Temperature and pH dependant.</t>
    </r>
  </si>
  <si>
    <r>
      <t xml:space="preserve">6.5 - 9.0 </t>
    </r>
    <r>
      <rPr>
        <vertAlign val="superscript"/>
        <sz val="7.5"/>
        <rFont val="Arial"/>
        <family val="2"/>
      </rPr>
      <t>A</t>
    </r>
  </si>
  <si>
    <t xml:space="preserve"> Concentration greater than or equal to BCWQG or Compendium fresh water aquatic life (FWAL) criteria.</t>
  </si>
  <si>
    <r>
      <t xml:space="preserve">0.00001 - 0.0001 </t>
    </r>
    <r>
      <rPr>
        <vertAlign val="superscript"/>
        <sz val="7.5"/>
        <rFont val="Arial"/>
        <family val="2"/>
      </rPr>
      <t>B</t>
    </r>
  </si>
  <si>
    <r>
      <t xml:space="preserve">0.009 </t>
    </r>
    <r>
      <rPr>
        <vertAlign val="superscript"/>
        <sz val="7.5"/>
        <rFont val="Arial"/>
        <family val="2"/>
      </rPr>
      <t>C</t>
    </r>
  </si>
  <si>
    <r>
      <t xml:space="preserve">0.0045 - 0.051 </t>
    </r>
    <r>
      <rPr>
        <vertAlign val="superscript"/>
        <sz val="7.5"/>
        <rFont val="Arial"/>
        <family val="2"/>
      </rPr>
      <t>D</t>
    </r>
  </si>
  <si>
    <r>
      <t xml:space="preserve">0.015 </t>
    </r>
    <r>
      <rPr>
        <vertAlign val="superscript"/>
        <sz val="7.5"/>
        <rFont val="Arial"/>
        <family val="2"/>
      </rPr>
      <t>E</t>
    </r>
  </si>
  <si>
    <r>
      <t xml:space="preserve">0.83 - 6.25 </t>
    </r>
    <r>
      <rPr>
        <vertAlign val="superscript"/>
        <sz val="7.5"/>
        <rFont val="Arial"/>
        <family val="2"/>
      </rPr>
      <t>J</t>
    </r>
  </si>
  <si>
    <t>RDN</t>
  </si>
  <si>
    <t>Source</t>
  </si>
  <si>
    <t>Control Bylaw</t>
  </si>
  <si>
    <t>5.5 - 11.0</t>
  </si>
  <si>
    <t xml:space="preserve"> Concentration greater than or equal to Regional District of Nanaimo Source Control Bylaw.</t>
  </si>
  <si>
    <t>Fielding</t>
  </si>
  <si>
    <t>2002 03 14</t>
  </si>
  <si>
    <t>&lt; 0.00004</t>
  </si>
  <si>
    <t>&lt; 0.0004</t>
  </si>
  <si>
    <t>2002 03 12</t>
  </si>
  <si>
    <t>2002 03 13</t>
  </si>
  <si>
    <t>10.8%</t>
  </si>
  <si>
    <t>7.2%</t>
  </si>
  <si>
    <t>&lt; 2.5</t>
  </si>
  <si>
    <t xml:space="preserve">QA/QC RPD % </t>
  </si>
  <si>
    <r>
      <t>J</t>
    </r>
    <r>
      <rPr>
        <sz val="7"/>
        <rFont val="Arial"/>
        <family val="2"/>
      </rPr>
      <t xml:space="preserve">     </t>
    </r>
    <r>
      <rPr>
        <sz val="8"/>
        <rFont val="Arial"/>
        <family val="2"/>
      </rPr>
      <t>Instantaneous maximum for manganese is calculated from less than or equal to 0.01102(hardness) + 0.54</t>
    </r>
  </si>
  <si>
    <t>SW-4 dup</t>
  </si>
  <si>
    <r>
      <t>&lt; 0.0002</t>
    </r>
    <r>
      <rPr>
        <vertAlign val="superscript"/>
        <sz val="9"/>
        <rFont val="Arial"/>
        <family val="2"/>
      </rPr>
      <t>a</t>
    </r>
  </si>
  <si>
    <r>
      <t>&lt; 0.001</t>
    </r>
    <r>
      <rPr>
        <vertAlign val="superscript"/>
        <sz val="9"/>
        <rFont val="Arial"/>
        <family val="2"/>
      </rPr>
      <t>a</t>
    </r>
  </si>
  <si>
    <t>10.2%</t>
  </si>
  <si>
    <t>29.8%</t>
  </si>
  <si>
    <t>10.3%</t>
  </si>
  <si>
    <t>46.1%</t>
  </si>
  <si>
    <t>12.3%</t>
  </si>
  <si>
    <t>14.0%</t>
  </si>
  <si>
    <t>11.0%</t>
  </si>
  <si>
    <t>23.1%</t>
  </si>
  <si>
    <r>
      <t xml:space="preserve">I       </t>
    </r>
    <r>
      <rPr>
        <sz val="8"/>
        <rFont val="Arial"/>
        <family val="2"/>
      </rPr>
      <t>Mean weekly maximum for streams with unknown fish populations.</t>
    </r>
  </si>
  <si>
    <t>2002 06 25</t>
  </si>
  <si>
    <t>7.45</t>
  </si>
  <si>
    <t>18.3</t>
  </si>
  <si>
    <t>23.7</t>
  </si>
  <si>
    <t>9</t>
  </si>
  <si>
    <t>210</t>
  </si>
  <si>
    <t>80</t>
  </si>
  <si>
    <t>27</t>
  </si>
  <si>
    <t>27.1</t>
  </si>
  <si>
    <t>50</t>
  </si>
  <si>
    <t>7.28</t>
  </si>
  <si>
    <t>140</t>
  </si>
  <si>
    <t>16.0</t>
  </si>
  <si>
    <t>39.8</t>
  </si>
  <si>
    <t>8-1-2</t>
  </si>
  <si>
    <t>2002 06 24</t>
  </si>
  <si>
    <t>2002 06 26</t>
  </si>
  <si>
    <t>8.2</t>
  </si>
  <si>
    <t>20</t>
  </si>
  <si>
    <t>60</t>
  </si>
  <si>
    <t>5.9</t>
  </si>
  <si>
    <t>4.6</t>
  </si>
  <si>
    <t>15.7</t>
  </si>
  <si>
    <t>130</t>
  </si>
  <si>
    <t>4.94</t>
  </si>
  <si>
    <t>310</t>
  </si>
  <si>
    <t>1.9</t>
  </si>
  <si>
    <t>2.5</t>
  </si>
  <si>
    <t>0.12</t>
  </si>
  <si>
    <t>102</t>
  </si>
  <si>
    <t>0.001</t>
  </si>
  <si>
    <r>
      <t>B</t>
    </r>
    <r>
      <rPr>
        <sz val="8"/>
        <rFont val="Arial"/>
        <family val="2"/>
      </rPr>
      <t xml:space="preserve">   Total Cd = (10</t>
    </r>
    <r>
      <rPr>
        <vertAlign val="superscript"/>
        <sz val="8"/>
        <rFont val="Arial"/>
        <family val="2"/>
      </rPr>
      <t>[0.86(log(hardness))-3.2]</t>
    </r>
    <r>
      <rPr>
        <sz val="8"/>
        <rFont val="Arial"/>
        <family val="2"/>
      </rPr>
      <t>)/1000.</t>
    </r>
  </si>
  <si>
    <t>7.77</t>
  </si>
  <si>
    <t>28</t>
  </si>
  <si>
    <t>548</t>
  </si>
  <si>
    <t>280</t>
  </si>
  <si>
    <t>36.1</t>
  </si>
  <si>
    <t>26</t>
  </si>
  <si>
    <t>7</t>
  </si>
  <si>
    <t>150</t>
  </si>
  <si>
    <t>520</t>
  </si>
  <si>
    <t>44.9</t>
  </si>
  <si>
    <t>2</t>
  </si>
  <si>
    <t>4</t>
  </si>
  <si>
    <t>180</t>
  </si>
  <si>
    <t>5.24</t>
  </si>
  <si>
    <t>54</t>
  </si>
  <si>
    <t>526</t>
  </si>
  <si>
    <t>0.002</t>
  </si>
  <si>
    <t>5</t>
  </si>
  <si>
    <t>2.3%</t>
  </si>
  <si>
    <t>&lt;0.001</t>
  </si>
  <si>
    <t>4.8%</t>
  </si>
  <si>
    <t>24.7%</t>
  </si>
  <si>
    <t>2002 09 17</t>
  </si>
  <si>
    <t>&lt; 00005</t>
  </si>
  <si>
    <t>&gt; 1,990</t>
  </si>
  <si>
    <t>2002 09 16</t>
  </si>
  <si>
    <t>7.79</t>
  </si>
  <si>
    <t>19.5</t>
  </si>
  <si>
    <t>22.0</t>
  </si>
  <si>
    <t>8.39</t>
  </si>
  <si>
    <t>16</t>
  </si>
  <si>
    <t>7.6</t>
  </si>
  <si>
    <t>11.8</t>
  </si>
  <si>
    <t>7.57</t>
  </si>
  <si>
    <t>200</t>
  </si>
  <si>
    <t>290</t>
  </si>
  <si>
    <t>470</t>
  </si>
  <si>
    <t>35.9</t>
  </si>
  <si>
    <t>42</t>
  </si>
  <si>
    <t>740</t>
  </si>
  <si>
    <t>41.1</t>
  </si>
  <si>
    <t>8</t>
  </si>
  <si>
    <t>390</t>
  </si>
  <si>
    <t>1</t>
  </si>
  <si>
    <t>4.97</t>
  </si>
  <si>
    <t>24</t>
  </si>
  <si>
    <t>230</t>
  </si>
  <si>
    <t>27.4</t>
  </si>
  <si>
    <t>10.1</t>
  </si>
  <si>
    <t>54.4</t>
  </si>
  <si>
    <t>36</t>
  </si>
  <si>
    <t>160</t>
  </si>
  <si>
    <t>4.29</t>
  </si>
  <si>
    <t>1.26</t>
  </si>
  <si>
    <t>97</t>
  </si>
  <si>
    <t>101</t>
  </si>
  <si>
    <t>0.003</t>
  </si>
  <si>
    <t>13</t>
  </si>
  <si>
    <t>1.0%</t>
  </si>
  <si>
    <t>2002 12 17</t>
  </si>
  <si>
    <t>2002 12 18</t>
  </si>
  <si>
    <t>8.24</t>
  </si>
  <si>
    <t>70</t>
  </si>
  <si>
    <t>8.0</t>
  </si>
  <si>
    <t>7.9</t>
  </si>
  <si>
    <t>7.72</t>
  </si>
  <si>
    <t>330</t>
  </si>
  <si>
    <t>24.3</t>
  </si>
  <si>
    <t>8.04</t>
  </si>
  <si>
    <t>120</t>
  </si>
  <si>
    <t>20.3</t>
  </si>
  <si>
    <t>30</t>
  </si>
  <si>
    <t>3</t>
  </si>
  <si>
    <t>22.4</t>
  </si>
  <si>
    <t>33</t>
  </si>
  <si>
    <t>4.2</t>
  </si>
  <si>
    <t>1.15</t>
  </si>
  <si>
    <t>94</t>
  </si>
  <si>
    <t>500</t>
  </si>
  <si>
    <t>70.9</t>
  </si>
  <si>
    <t>9.67</t>
  </si>
  <si>
    <t>90</t>
  </si>
  <si>
    <t>30.9</t>
  </si>
  <si>
    <t>10.4</t>
  </si>
  <si>
    <r>
      <t>Hardness</t>
    </r>
    <r>
      <rPr>
        <sz val="7"/>
        <rFont val="Arial"/>
        <family val="2"/>
      </rPr>
      <t xml:space="preserve"> (H = mg/L CaCO</t>
    </r>
    <r>
      <rPr>
        <vertAlign val="subscript"/>
        <sz val="7.5"/>
        <rFont val="Arial"/>
        <family val="2"/>
      </rPr>
      <t>3</t>
    </r>
    <r>
      <rPr>
        <sz val="7"/>
        <rFont val="Arial"/>
        <family val="2"/>
      </rPr>
      <t>)</t>
    </r>
  </si>
  <si>
    <t>Charge</t>
  </si>
  <si>
    <t>Total Anions</t>
  </si>
  <si>
    <t>Total Cations</t>
  </si>
  <si>
    <t>Total Ions</t>
  </si>
  <si>
    <t>Charge Balance</t>
  </si>
  <si>
    <r>
      <t>A</t>
    </r>
    <r>
      <rPr>
        <sz val="8"/>
        <rFont val="Arial"/>
        <family val="2"/>
      </rPr>
      <t xml:space="preserve">   Unrestricted change permitted within this range.</t>
    </r>
  </si>
  <si>
    <r>
      <t xml:space="preserve">19 </t>
    </r>
    <r>
      <rPr>
        <vertAlign val="superscript"/>
        <sz val="7.5"/>
        <rFont val="Arial"/>
        <family val="2"/>
      </rPr>
      <t>I</t>
    </r>
  </si>
  <si>
    <r>
      <t xml:space="preserve">680 - 27,900 </t>
    </r>
    <r>
      <rPr>
        <vertAlign val="superscript"/>
        <sz val="7.5"/>
        <rFont val="Arial"/>
        <family val="2"/>
      </rPr>
      <t>H</t>
    </r>
  </si>
  <si>
    <t>0.025 @ H 0-60        0.065 @ H 60-120               0.11 @ H 120-180                  0.15 @ H&gt;180</t>
  </si>
  <si>
    <t>0.1 (maximum)</t>
  </si>
  <si>
    <t>2003 03 24</t>
  </si>
  <si>
    <t>10.8</t>
  </si>
  <si>
    <t>190</t>
  </si>
  <si>
    <t>SW-10</t>
  </si>
  <si>
    <t>2003 03 25</t>
  </si>
  <si>
    <t>2003 03 26</t>
  </si>
  <si>
    <t>66</t>
  </si>
  <si>
    <t>430</t>
  </si>
  <si>
    <t>340</t>
  </si>
  <si>
    <t>15.3</t>
  </si>
  <si>
    <t>66.5</t>
  </si>
  <si>
    <t>81.2</t>
  </si>
  <si>
    <t>0.016</t>
  </si>
  <si>
    <t>0.36</t>
  </si>
  <si>
    <t>0.021</t>
  </si>
  <si>
    <t>0.05</t>
  </si>
  <si>
    <t>18.4</t>
  </si>
  <si>
    <t>0.87</t>
  </si>
  <si>
    <t>4.81</t>
  </si>
  <si>
    <t>0.15</t>
  </si>
  <si>
    <t>2.07</t>
  </si>
  <si>
    <t>12.7</t>
  </si>
  <si>
    <t>0.019</t>
  </si>
  <si>
    <r>
      <t>E</t>
    </r>
    <r>
      <rPr>
        <sz val="8"/>
        <rFont val="Arial"/>
        <family val="2"/>
      </rPr>
      <t xml:space="preserve">   If hardness is &lt;8mg/L CaCO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, Total Pb = 0.003 mg/L, otherwise Total Pb = (exp</t>
    </r>
    <r>
      <rPr>
        <vertAlign val="superscript"/>
        <sz val="8"/>
        <rFont val="Arial"/>
        <family val="2"/>
      </rPr>
      <t>[1.273*ln(hardness)-1.460]/1000</t>
    </r>
    <r>
      <rPr>
        <sz val="8"/>
        <rFont val="Arial"/>
        <family val="2"/>
      </rPr>
      <t>).</t>
    </r>
  </si>
  <si>
    <r>
      <t>G</t>
    </r>
    <r>
      <rPr>
        <sz val="8"/>
        <rFont val="Arial"/>
        <family val="2"/>
      </rPr>
      <t xml:space="preserve">   If hardness is &lt;90 mg/L CaCO3, Total Zn = 0.033 mg/L, otherwise Total Zn = (33 + 0.75(hardness - 90))/1000.</t>
    </r>
  </si>
  <si>
    <t>0.06 @ Cl &lt;2
0.12 @ Cl 2-4
0.18 @ Cl 4-6
0.24 @ Cl 6-8
0.30 @ Cl 8-10
0.60 @ Cl &gt;10</t>
  </si>
  <si>
    <t>7.40</t>
  </si>
  <si>
    <t>0.010</t>
  </si>
  <si>
    <t>&lt;0.0005</t>
  </si>
  <si>
    <t>&lt;0.5</t>
  </si>
  <si>
    <t>3-2-1</t>
  </si>
  <si>
    <t>2003 06 19</t>
  </si>
  <si>
    <t xml:space="preserve">Associated CanTest files: 10608067, 11004066, 11212004, 11213048, 21041024, 21041215, 21042306, 30314016,  </t>
  </si>
  <si>
    <t xml:space="preserve">                 30314040, 30316005, 30316024, 30626019, 30627071, 30918072, 31219027, </t>
  </si>
  <si>
    <t xml:space="preserve">                 40326044, 40327059, 40623015.</t>
  </si>
  <si>
    <t>47.3%</t>
  </si>
  <si>
    <t>39.3%</t>
  </si>
  <si>
    <r>
      <t>0.0013/&lt; 0.001</t>
    </r>
    <r>
      <rPr>
        <vertAlign val="superscript"/>
        <sz val="9"/>
        <rFont val="Arial"/>
        <family val="2"/>
      </rPr>
      <t>b</t>
    </r>
  </si>
  <si>
    <r>
      <t>0.0003/&lt; 0.001</t>
    </r>
    <r>
      <rPr>
        <vertAlign val="superscript"/>
        <sz val="9"/>
        <rFont val="Arial"/>
        <family val="2"/>
      </rPr>
      <t>b</t>
    </r>
  </si>
  <si>
    <t>0% / *</t>
  </si>
  <si>
    <r>
      <t xml:space="preserve">   b</t>
    </r>
    <r>
      <rPr>
        <sz val="7"/>
        <rFont val="Arial"/>
        <family val="2"/>
      </rPr>
      <t xml:space="preserve">          Metals results are for Dissolved Metals, all others are Total Metals</t>
    </r>
  </si>
  <si>
    <t>2003 10 10</t>
  </si>
  <si>
    <t>2003 10 09</t>
  </si>
  <si>
    <t>2003 10 08</t>
  </si>
  <si>
    <t xml:space="preserve">2003 10 10 </t>
  </si>
  <si>
    <r>
      <t>0.0003/0.0002</t>
    </r>
    <r>
      <rPr>
        <vertAlign val="superscript"/>
        <sz val="9"/>
        <rFont val="Arial"/>
        <family val="2"/>
      </rPr>
      <t>b</t>
    </r>
  </si>
  <si>
    <r>
      <t>&lt; 0.00004</t>
    </r>
    <r>
      <rPr>
        <vertAlign val="superscript"/>
        <sz val="9"/>
        <rFont val="Arial"/>
        <family val="2"/>
      </rPr>
      <t>a</t>
    </r>
  </si>
  <si>
    <t>TABLE 1A Cont'd:  Summary of Analytical Results for Leachate Pumping Station - 2003</t>
  </si>
  <si>
    <t>TABLE 1A:  Summary of Analytical Results for Leachate Pumping Station - 2003</t>
  </si>
  <si>
    <t>TABLE 1B:  Summary of Analytical Results for Surface Water - 2003</t>
  </si>
  <si>
    <t>TABLE 1B Cont'd:  Summary of Analytical Results for Surface Water - 2003</t>
  </si>
  <si>
    <t>2003 12 17</t>
  </si>
  <si>
    <t>Associated CanTest files: 10608067, 11004066, 21041118, 11213048, 30316005, 30627066, 30918072, 31219027, 40327059, 40623015, 41217082.</t>
  </si>
  <si>
    <t>SW-5a</t>
  </si>
  <si>
    <t>2003 12 16</t>
  </si>
  <si>
    <t>2003 12 15</t>
  </si>
  <si>
    <t>Associated CanTest files: 10611009, 11004068, 11213035, 21041017, 30316005, 30316024, 30627072, 30918071, 31219027, 40623019, 41011028, 41217082.</t>
  </si>
  <si>
    <r>
      <t>&lt; 0.001 / &lt; 0.001</t>
    </r>
    <r>
      <rPr>
        <vertAlign val="superscript"/>
        <sz val="9"/>
        <rFont val="Arial"/>
        <family val="2"/>
      </rPr>
      <t>b</t>
    </r>
  </si>
  <si>
    <r>
      <t xml:space="preserve">0.033 @ H </t>
    </r>
    <r>
      <rPr>
        <u/>
        <sz val="7.5"/>
        <rFont val="Arial"/>
        <family val="2"/>
      </rPr>
      <t>&lt;</t>
    </r>
    <r>
      <rPr>
        <sz val="7.5"/>
        <rFont val="Arial"/>
        <family val="2"/>
      </rPr>
      <t xml:space="preserve"> 90
0.04 @ H = 100
0.115 @ H = 200
0.190 @ H = 300
0.265 @ H = 400 </t>
    </r>
    <r>
      <rPr>
        <vertAlign val="superscript"/>
        <sz val="7.5"/>
        <rFont val="Arial"/>
        <family val="2"/>
      </rPr>
      <t>F,G</t>
    </r>
  </si>
  <si>
    <r>
      <t>0.0001 @ H</t>
    </r>
    <r>
      <rPr>
        <u/>
        <sz val="7.5"/>
        <rFont val="Arial"/>
        <family val="2"/>
      </rPr>
      <t>&lt;</t>
    </r>
    <r>
      <rPr>
        <sz val="7.5"/>
        <rFont val="Arial"/>
        <family val="2"/>
      </rPr>
      <t>100
0.003 @ H&gt;100</t>
    </r>
  </si>
  <si>
    <t xml:space="preserve">                 40326044, 40327059, 40623015, 41010081, 41217082.</t>
  </si>
  <si>
    <r>
      <t>&lt; 0.001/&lt; 0.001</t>
    </r>
    <r>
      <rPr>
        <vertAlign val="superscript"/>
        <sz val="9"/>
        <rFont val="Arial"/>
        <family val="2"/>
      </rPr>
      <t>b</t>
    </r>
  </si>
  <si>
    <r>
      <t>0.001/ &lt; 0.001</t>
    </r>
    <r>
      <rPr>
        <vertAlign val="superscript"/>
        <sz val="9"/>
        <rFont val="Arial"/>
        <family val="2"/>
      </rPr>
      <t>b</t>
    </r>
  </si>
  <si>
    <r>
      <t>0.007</t>
    </r>
    <r>
      <rPr>
        <b/>
        <sz val="10"/>
        <rFont val="Arial"/>
        <family val="2"/>
      </rPr>
      <t>/</t>
    </r>
    <r>
      <rPr>
        <sz val="9"/>
        <rFont val="Arial"/>
        <family val="2"/>
      </rPr>
      <t xml:space="preserve"> &lt; 0.001</t>
    </r>
    <r>
      <rPr>
        <vertAlign val="superscript"/>
        <sz val="9"/>
        <rFont val="Arial"/>
        <family val="2"/>
      </rPr>
      <t>b</t>
    </r>
  </si>
  <si>
    <r>
      <t>0.002/&lt; 0.001</t>
    </r>
    <r>
      <rPr>
        <vertAlign val="superscript"/>
        <sz val="9"/>
        <rFont val="Arial"/>
        <family val="2"/>
      </rPr>
      <t>b</t>
    </r>
  </si>
  <si>
    <r>
      <t>0.0018</t>
    </r>
    <r>
      <rPr>
        <vertAlign val="superscript"/>
        <sz val="9"/>
        <rFont val="Arial"/>
        <family val="2"/>
      </rPr>
      <t>a</t>
    </r>
  </si>
  <si>
    <r>
      <t>&lt; 0.001/ &lt; 0.001</t>
    </r>
    <r>
      <rPr>
        <vertAlign val="superscript"/>
        <sz val="9"/>
        <rFont val="Arial"/>
        <family val="2"/>
      </rPr>
      <t>b</t>
    </r>
  </si>
  <si>
    <r>
      <t>&lt; 30</t>
    </r>
    <r>
      <rPr>
        <vertAlign val="superscript"/>
        <sz val="9"/>
        <rFont val="Arial"/>
        <family val="2"/>
      </rPr>
      <t>a</t>
    </r>
  </si>
  <si>
    <r>
      <t>&lt; 20</t>
    </r>
    <r>
      <rPr>
        <vertAlign val="superscript"/>
        <sz val="9"/>
        <rFont val="Arial"/>
        <family val="2"/>
      </rPr>
      <t>a</t>
    </r>
  </si>
  <si>
    <r>
      <t>2-1-2</t>
    </r>
    <r>
      <rPr>
        <vertAlign val="superscript"/>
        <sz val="9"/>
        <rFont val="Arial"/>
        <family val="2"/>
      </rPr>
      <t>b</t>
    </r>
  </si>
  <si>
    <r>
      <t>3-1-2</t>
    </r>
    <r>
      <rPr>
        <vertAlign val="superscript"/>
        <sz val="9"/>
        <rFont val="Arial"/>
        <family val="2"/>
      </rPr>
      <t>b</t>
    </r>
  </si>
  <si>
    <r>
      <t>&lt; 2,500</t>
    </r>
    <r>
      <rPr>
        <vertAlign val="superscript"/>
        <sz val="9"/>
        <rFont val="Arial"/>
        <family val="2"/>
      </rPr>
      <t>a</t>
    </r>
  </si>
  <si>
    <r>
      <t>15-1-1</t>
    </r>
    <r>
      <rPr>
        <vertAlign val="superscript"/>
        <sz val="9"/>
        <rFont val="Arial"/>
        <family val="2"/>
      </rPr>
      <t>b</t>
    </r>
  </si>
  <si>
    <t>RDN Cedar Landfill - Summary of Analytical Results for Groundwater - 2003</t>
  </si>
  <si>
    <t>Monitoring</t>
  </si>
  <si>
    <t>well</t>
  </si>
  <si>
    <t>Al</t>
  </si>
  <si>
    <t>B</t>
  </si>
  <si>
    <t>Ca</t>
  </si>
  <si>
    <t>Cr</t>
  </si>
  <si>
    <t>Co</t>
  </si>
  <si>
    <t>Cu</t>
  </si>
  <si>
    <t>Fe</t>
  </si>
  <si>
    <t>Mg</t>
  </si>
  <si>
    <t>Mn</t>
  </si>
  <si>
    <t>Na</t>
  </si>
  <si>
    <t>Zn</t>
  </si>
  <si>
    <t>SO4</t>
  </si>
  <si>
    <t>F</t>
  </si>
  <si>
    <t>Cl</t>
  </si>
</sst>
</file>

<file path=xl/styles.xml><?xml version="1.0" encoding="utf-8"?>
<styleSheet xmlns="http://schemas.openxmlformats.org/spreadsheetml/2006/main">
  <numFmts count="9">
    <numFmt numFmtId="164" formatCode="_-* #,##0.00_-;\-* #,##0.00_-;_-* &quot;-&quot;??_-;_-@_-"/>
    <numFmt numFmtId="165" formatCode="0.000"/>
    <numFmt numFmtId="166" formatCode="0.0"/>
    <numFmt numFmtId="167" formatCode="0.0000"/>
    <numFmt numFmtId="168" formatCode="0.00000"/>
    <numFmt numFmtId="169" formatCode="#,##0.0"/>
    <numFmt numFmtId="170" formatCode="0.0%"/>
    <numFmt numFmtId="171" formatCode="#,##0.000"/>
    <numFmt numFmtId="172" formatCode="#,##0.0000"/>
  </numFmts>
  <fonts count="2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i/>
      <u/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b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vertAlign val="superscript"/>
      <sz val="7.5"/>
      <name val="Arial"/>
      <family val="2"/>
    </font>
    <font>
      <vertAlign val="subscript"/>
      <sz val="7.5"/>
      <name val="Arial"/>
      <family val="2"/>
    </font>
    <font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1" fillId="0" borderId="0" applyBorder="0">
      <alignment horizontal="center" vertical="center"/>
    </xf>
    <xf numFmtId="3" fontId="6" fillId="0" borderId="0" applyBorder="0">
      <alignment horizontal="center" vertical="center"/>
    </xf>
    <xf numFmtId="164" fontId="2" fillId="0" borderId="0" applyFont="0" applyFill="0" applyBorder="0" applyAlignment="0" applyProtection="0"/>
    <xf numFmtId="0" fontId="1" fillId="0" borderId="1">
      <alignment horizontal="center" vertical="center"/>
    </xf>
    <xf numFmtId="0" fontId="12" fillId="2" borderId="0" applyBorder="0">
      <alignment horizontal="center" vertical="center"/>
    </xf>
    <xf numFmtId="0" fontId="2" fillId="0" borderId="0"/>
    <xf numFmtId="0" fontId="1" fillId="0" borderId="2">
      <alignment horizontal="center" vertical="center"/>
    </xf>
    <xf numFmtId="9" fontId="2" fillId="0" borderId="0" applyFont="0" applyFill="0" applyBorder="0" applyAlignment="0" applyProtection="0"/>
    <xf numFmtId="0" fontId="5" fillId="0" borderId="3">
      <alignment horizontal="center" vertical="center"/>
    </xf>
  </cellStyleXfs>
  <cellXfs count="721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0" xfId="0" applyFont="1" applyFill="1" applyAlignment="1"/>
    <xf numFmtId="0" fontId="15" fillId="0" borderId="0" xfId="0" applyFont="1" applyFill="1" applyAlignment="1"/>
    <xf numFmtId="0" fontId="7" fillId="0" borderId="0" xfId="0" applyFont="1" applyFill="1" applyAlignment="1"/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9" fillId="0" borderId="13" xfId="6" applyFont="1" applyFill="1" applyBorder="1" applyAlignment="1">
      <alignment horizontal="right"/>
    </xf>
    <xf numFmtId="0" fontId="9" fillId="0" borderId="14" xfId="0" applyFont="1" applyFill="1" applyBorder="1" applyAlignment="1">
      <alignment horizontal="centerContinuous"/>
    </xf>
    <xf numFmtId="0" fontId="9" fillId="0" borderId="15" xfId="6" applyFont="1" applyFill="1" applyBorder="1" applyAlignment="1">
      <alignment horizontal="right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3" fontId="7" fillId="0" borderId="18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3" fontId="7" fillId="0" borderId="18" xfId="3" applyNumberFormat="1" applyFont="1" applyFill="1" applyBorder="1" applyAlignment="1">
      <alignment horizontal="center"/>
    </xf>
    <xf numFmtId="169" fontId="7" fillId="0" borderId="18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7" fillId="0" borderId="0" xfId="0" applyFont="1" applyFill="1" applyAlignment="1"/>
    <xf numFmtId="0" fontId="7" fillId="0" borderId="19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quotePrefix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Continuous" wrapText="1"/>
    </xf>
    <xf numFmtId="0" fontId="19" fillId="0" borderId="22" xfId="0" applyFont="1" applyBorder="1" applyAlignment="1">
      <alignment horizontal="centerContinuous" wrapText="1"/>
    </xf>
    <xf numFmtId="0" fontId="19" fillId="0" borderId="0" xfId="0" applyFont="1" applyBorder="1" applyAlignment="1">
      <alignment horizontal="center"/>
    </xf>
    <xf numFmtId="0" fontId="3" fillId="0" borderId="23" xfId="0" quotePrefix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4" xfId="0" quotePrefix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9" fillId="3" borderId="25" xfId="0" applyFont="1" applyFill="1" applyBorder="1" applyAlignment="1">
      <alignment horizontal="centerContinuous"/>
    </xf>
    <xf numFmtId="0" fontId="3" fillId="3" borderId="26" xfId="0" applyFont="1" applyFill="1" applyBorder="1" applyAlignment="1">
      <alignment horizontal="centerContinuous"/>
    </xf>
    <xf numFmtId="49" fontId="3" fillId="3" borderId="27" xfId="0" applyNumberFormat="1" applyFont="1" applyFill="1" applyBorder="1" applyAlignment="1">
      <alignment horizontal="center"/>
    </xf>
    <xf numFmtId="0" fontId="3" fillId="0" borderId="28" xfId="0" quotePrefix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49" fontId="3" fillId="3" borderId="32" xfId="0" applyNumberFormat="1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21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38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quotePrefix="1" applyFont="1" applyBorder="1" applyAlignment="1">
      <alignment horizontal="center"/>
    </xf>
    <xf numFmtId="0" fontId="19" fillId="0" borderId="13" xfId="0" applyFont="1" applyBorder="1" applyAlignment="1">
      <alignment horizontal="left"/>
    </xf>
    <xf numFmtId="0" fontId="3" fillId="0" borderId="42" xfId="0" applyFont="1" applyBorder="1" applyAlignment="1">
      <alignment horizontal="center"/>
    </xf>
    <xf numFmtId="0" fontId="9" fillId="0" borderId="38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43" xfId="0" applyFont="1" applyBorder="1" applyAlignment="1">
      <alignment horizontal="left"/>
    </xf>
    <xf numFmtId="0" fontId="3" fillId="0" borderId="43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9" fillId="0" borderId="4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8" xfId="0" applyFont="1" applyBorder="1" applyAlignment="1">
      <alignment horizontal="left"/>
    </xf>
    <xf numFmtId="0" fontId="19" fillId="0" borderId="35" xfId="0" applyFont="1" applyBorder="1" applyAlignment="1">
      <alignment horizontal="centerContinuous"/>
    </xf>
    <xf numFmtId="0" fontId="3" fillId="0" borderId="49" xfId="0" applyFont="1" applyBorder="1" applyAlignment="1">
      <alignment horizontal="center"/>
    </xf>
    <xf numFmtId="49" fontId="3" fillId="3" borderId="26" xfId="0" applyNumberFormat="1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Continuous" wrapText="1"/>
    </xf>
    <xf numFmtId="0" fontId="19" fillId="0" borderId="51" xfId="0" applyFont="1" applyBorder="1" applyAlignment="1">
      <alignment horizontal="centerContinuous" wrapText="1"/>
    </xf>
    <xf numFmtId="0" fontId="3" fillId="0" borderId="30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37" xfId="0" quotePrefix="1" applyFont="1" applyBorder="1" applyAlignment="1">
      <alignment horizontal="center"/>
    </xf>
    <xf numFmtId="0" fontId="3" fillId="3" borderId="52" xfId="0" applyFont="1" applyFill="1" applyBorder="1" applyAlignment="1">
      <alignment horizontal="centerContinuous"/>
    </xf>
    <xf numFmtId="3" fontId="3" fillId="0" borderId="33" xfId="0" applyNumberFormat="1" applyFont="1" applyBorder="1" applyAlignment="1">
      <alignment horizontal="center"/>
    </xf>
    <xf numFmtId="3" fontId="3" fillId="0" borderId="4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3" borderId="53" xfId="0" applyNumberFormat="1" applyFont="1" applyFill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9" fillId="0" borderId="50" xfId="0" applyFont="1" applyFill="1" applyBorder="1" applyAlignment="1">
      <alignment horizontal="right"/>
    </xf>
    <xf numFmtId="0" fontId="9" fillId="0" borderId="19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56" xfId="0" applyFont="1" applyFill="1" applyBorder="1" applyAlignment="1" applyProtection="1">
      <alignment horizontal="left"/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9" fillId="0" borderId="38" xfId="0" applyFont="1" applyFill="1" applyBorder="1" applyAlignment="1" applyProtection="1">
      <alignment horizontal="left"/>
      <protection locked="0"/>
    </xf>
    <xf numFmtId="0" fontId="7" fillId="0" borderId="57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>
      <alignment horizontal="center"/>
    </xf>
    <xf numFmtId="49" fontId="3" fillId="3" borderId="27" xfId="0" quotePrefix="1" applyNumberFormat="1" applyFont="1" applyFill="1" applyBorder="1" applyAlignment="1">
      <alignment horizontal="center"/>
    </xf>
    <xf numFmtId="0" fontId="3" fillId="0" borderId="34" xfId="0" quotePrefix="1" applyFont="1" applyBorder="1" applyAlignment="1">
      <alignment horizontal="center"/>
    </xf>
    <xf numFmtId="0" fontId="3" fillId="0" borderId="58" xfId="0" quotePrefix="1" applyFont="1" applyBorder="1" applyAlignment="1">
      <alignment horizontal="center"/>
    </xf>
    <xf numFmtId="0" fontId="23" fillId="0" borderId="10" xfId="0" applyFont="1" applyFill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/>
    </xf>
    <xf numFmtId="166" fontId="3" fillId="0" borderId="4" xfId="0" quotePrefix="1" applyNumberFormat="1" applyFont="1" applyBorder="1" applyAlignment="1">
      <alignment horizontal="center"/>
    </xf>
    <xf numFmtId="49" fontId="3" fillId="3" borderId="32" xfId="0" quotePrefix="1" applyNumberFormat="1" applyFont="1" applyFill="1" applyBorder="1" applyAlignment="1">
      <alignment horizontal="center"/>
    </xf>
    <xf numFmtId="0" fontId="3" fillId="0" borderId="59" xfId="0" applyFont="1" applyBorder="1" applyAlignment="1">
      <alignment horizontal="center"/>
    </xf>
    <xf numFmtId="1" fontId="7" fillId="4" borderId="60" xfId="0" applyNumberFormat="1" applyFont="1" applyFill="1" applyBorder="1" applyAlignment="1" applyProtection="1">
      <alignment horizontal="center"/>
      <protection locked="0"/>
    </xf>
    <xf numFmtId="0" fontId="3" fillId="0" borderId="58" xfId="0" applyFont="1" applyBorder="1" applyAlignment="1">
      <alignment horizontal="center"/>
    </xf>
    <xf numFmtId="49" fontId="3" fillId="3" borderId="61" xfId="0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3" fillId="0" borderId="33" xfId="0" quotePrefix="1" applyFont="1" applyBorder="1" applyAlignment="1">
      <alignment horizontal="center"/>
    </xf>
    <xf numFmtId="49" fontId="3" fillId="3" borderId="26" xfId="0" quotePrefix="1" applyNumberFormat="1" applyFont="1" applyFill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7" fillId="0" borderId="34" xfId="0" quotePrefix="1" applyFont="1" applyBorder="1" applyAlignment="1">
      <alignment horizontal="center"/>
    </xf>
    <xf numFmtId="0" fontId="7" fillId="0" borderId="63" xfId="0" quotePrefix="1" applyFont="1" applyBorder="1" applyAlignment="1">
      <alignment horizontal="center"/>
    </xf>
    <xf numFmtId="0" fontId="3" fillId="0" borderId="64" xfId="0" quotePrefix="1" applyFont="1" applyBorder="1" applyAlignment="1">
      <alignment horizontal="center"/>
    </xf>
    <xf numFmtId="166" fontId="7" fillId="0" borderId="34" xfId="0" applyNumberFormat="1" applyFont="1" applyBorder="1" applyAlignment="1">
      <alignment horizontal="center"/>
    </xf>
    <xf numFmtId="166" fontId="7" fillId="0" borderId="63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7" fillId="0" borderId="43" xfId="0" applyNumberFormat="1" applyFont="1" applyFill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169" fontId="18" fillId="0" borderId="11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66" fontId="3" fillId="0" borderId="40" xfId="0" applyNumberFormat="1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6" xfId="0" quotePrefix="1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7" xfId="0" quotePrefix="1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0" xfId="0" quotePrefix="1" applyFont="1" applyBorder="1" applyAlignment="1">
      <alignment horizontal="center"/>
    </xf>
    <xf numFmtId="49" fontId="3" fillId="3" borderId="61" xfId="0" quotePrefix="1" applyNumberFormat="1" applyFont="1" applyFill="1" applyBorder="1" applyAlignment="1">
      <alignment horizontal="center"/>
    </xf>
    <xf numFmtId="49" fontId="3" fillId="3" borderId="53" xfId="0" quotePrefix="1" applyNumberFormat="1" applyFont="1" applyFill="1" applyBorder="1" applyAlignment="1">
      <alignment horizontal="center"/>
    </xf>
    <xf numFmtId="0" fontId="7" fillId="0" borderId="63" xfId="0" applyFont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171" fontId="7" fillId="0" borderId="4" xfId="0" applyNumberFormat="1" applyFont="1" applyFill="1" applyBorder="1" applyAlignment="1">
      <alignment horizontal="center"/>
    </xf>
    <xf numFmtId="0" fontId="7" fillId="0" borderId="10" xfId="0" quotePrefix="1" applyFont="1" applyFill="1" applyBorder="1" applyAlignment="1">
      <alignment horizontal="center"/>
    </xf>
    <xf numFmtId="0" fontId="7" fillId="0" borderId="41" xfId="0" quotePrefix="1" applyFont="1" applyFill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58" xfId="0" quotePrefix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3" xfId="0" quotePrefix="1" applyFont="1" applyFill="1" applyBorder="1" applyAlignment="1">
      <alignment horizontal="center"/>
    </xf>
    <xf numFmtId="0" fontId="3" fillId="0" borderId="11" xfId="0" quotePrefix="1" applyFont="1" applyFill="1" applyBorder="1" applyAlignment="1">
      <alignment horizontal="center"/>
    </xf>
    <xf numFmtId="0" fontId="3" fillId="0" borderId="6" xfId="0" quotePrefix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21" xfId="0" quotePrefix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12" xfId="0" quotePrefix="1" applyFont="1" applyFill="1" applyBorder="1" applyAlignment="1">
      <alignment horizontal="center"/>
    </xf>
    <xf numFmtId="0" fontId="3" fillId="0" borderId="49" xfId="0" quotePrefix="1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0" fontId="3" fillId="0" borderId="31" xfId="0" quotePrefix="1" applyFont="1" applyFill="1" applyBorder="1" applyAlignment="1">
      <alignment horizontal="center"/>
    </xf>
    <xf numFmtId="0" fontId="3" fillId="0" borderId="10" xfId="0" quotePrefix="1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11" xfId="0" quotePrefix="1" applyFont="1" applyFill="1" applyBorder="1" applyAlignment="1">
      <alignment horizontal="center"/>
    </xf>
    <xf numFmtId="171" fontId="7" fillId="0" borderId="40" xfId="0" applyNumberFormat="1" applyFont="1" applyFill="1" applyBorder="1" applyAlignment="1">
      <alignment horizontal="center"/>
    </xf>
    <xf numFmtId="3" fontId="7" fillId="0" borderId="4" xfId="0" quotePrefix="1" applyNumberFormat="1" applyFont="1" applyBorder="1" applyAlignment="1">
      <alignment horizontal="center"/>
    </xf>
    <xf numFmtId="0" fontId="3" fillId="4" borderId="56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0" borderId="35" xfId="0" applyNumberFormat="1" applyFont="1" applyFill="1" applyBorder="1" applyAlignment="1" applyProtection="1">
      <alignment horizontal="center"/>
      <protection locked="0"/>
    </xf>
    <xf numFmtId="0" fontId="7" fillId="0" borderId="36" xfId="0" applyFont="1" applyBorder="1" applyAlignment="1">
      <alignment horizontal="center"/>
    </xf>
    <xf numFmtId="0" fontId="3" fillId="0" borderId="15" xfId="0" quotePrefix="1" applyFon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0" xfId="0" quotePrefix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3" fontId="3" fillId="0" borderId="33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65" fontId="23" fillId="0" borderId="68" xfId="0" applyNumberFormat="1" applyFont="1" applyFill="1" applyBorder="1" applyAlignment="1">
      <alignment horizontal="center" vertical="center"/>
    </xf>
    <xf numFmtId="165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" fillId="0" borderId="34" xfId="0" quotePrefix="1" applyFont="1" applyFill="1" applyBorder="1" applyAlignment="1">
      <alignment horizontal="center"/>
    </xf>
    <xf numFmtId="0" fontId="17" fillId="0" borderId="0" xfId="0" applyFont="1" applyFill="1" applyBorder="1" applyAlignment="1"/>
    <xf numFmtId="0" fontId="4" fillId="0" borderId="0" xfId="0" applyFont="1" applyFill="1" applyBorder="1" applyAlignment="1"/>
    <xf numFmtId="169" fontId="3" fillId="0" borderId="11" xfId="0" applyNumberFormat="1" applyFont="1" applyFill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49" fontId="3" fillId="3" borderId="52" xfId="0" applyNumberFormat="1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4" xfId="0" quotePrefix="1" applyFont="1" applyFill="1" applyBorder="1" applyAlignment="1">
      <alignment horizontal="center"/>
    </xf>
    <xf numFmtId="49" fontId="3" fillId="3" borderId="52" xfId="0" quotePrefix="1" applyNumberFormat="1" applyFont="1" applyFill="1" applyBorder="1" applyAlignment="1">
      <alignment horizontal="center"/>
    </xf>
    <xf numFmtId="0" fontId="3" fillId="0" borderId="57" xfId="0" quotePrefix="1" applyFont="1" applyFill="1" applyBorder="1" applyAlignment="1">
      <alignment horizontal="center"/>
    </xf>
    <xf numFmtId="0" fontId="23" fillId="0" borderId="57" xfId="0" applyFont="1" applyFill="1" applyBorder="1" applyAlignment="1">
      <alignment horizontal="center" vertical="center"/>
    </xf>
    <xf numFmtId="3" fontId="7" fillId="0" borderId="43" xfId="0" applyNumberFormat="1" applyFont="1" applyFill="1" applyBorder="1" applyAlignment="1">
      <alignment horizontal="center"/>
    </xf>
    <xf numFmtId="0" fontId="3" fillId="0" borderId="20" xfId="0" quotePrefix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6" fontId="7" fillId="0" borderId="20" xfId="0" applyNumberFormat="1" applyFont="1" applyBorder="1" applyAlignment="1">
      <alignment horizontal="center"/>
    </xf>
    <xf numFmtId="0" fontId="7" fillId="0" borderId="20" xfId="0" applyNumberFormat="1" applyFont="1" applyFill="1" applyBorder="1" applyAlignment="1">
      <alignment horizontal="center"/>
    </xf>
    <xf numFmtId="0" fontId="17" fillId="0" borderId="39" xfId="0" applyFont="1" applyFill="1" applyBorder="1" applyAlignment="1"/>
    <xf numFmtId="0" fontId="9" fillId="0" borderId="35" xfId="0" applyFont="1" applyFill="1" applyBorder="1" applyAlignment="1" applyProtection="1">
      <alignment horizontal="left"/>
      <protection locked="0"/>
    </xf>
    <xf numFmtId="0" fontId="9" fillId="0" borderId="36" xfId="0" applyFont="1" applyFill="1" applyBorder="1" applyAlignment="1" applyProtection="1">
      <alignment horizontal="left"/>
      <protection locked="0"/>
    </xf>
    <xf numFmtId="0" fontId="9" fillId="0" borderId="70" xfId="0" applyFont="1" applyFill="1" applyBorder="1" applyAlignment="1" applyProtection="1">
      <alignment horizontal="left"/>
      <protection locked="0"/>
    </xf>
    <xf numFmtId="0" fontId="9" fillId="0" borderId="46" xfId="0" applyFont="1" applyFill="1" applyBorder="1" applyAlignment="1" applyProtection="1">
      <alignment horizontal="left"/>
      <protection locked="0"/>
    </xf>
    <xf numFmtId="0" fontId="9" fillId="0" borderId="71" xfId="0" applyFont="1" applyFill="1" applyBorder="1" applyAlignment="1" applyProtection="1">
      <alignment horizontal="left"/>
      <protection locked="0"/>
    </xf>
    <xf numFmtId="170" fontId="3" fillId="3" borderId="26" xfId="8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Continuous"/>
    </xf>
    <xf numFmtId="49" fontId="3" fillId="0" borderId="0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49" fontId="3" fillId="0" borderId="29" xfId="0" applyNumberFormat="1" applyFont="1" applyFill="1" applyBorder="1" applyAlignment="1">
      <alignment horizontal="center"/>
    </xf>
    <xf numFmtId="49" fontId="3" fillId="0" borderId="41" xfId="0" applyNumberFormat="1" applyFont="1" applyFill="1" applyBorder="1" applyAlignment="1">
      <alignment horizontal="center"/>
    </xf>
    <xf numFmtId="49" fontId="3" fillId="0" borderId="19" xfId="0" quotePrefix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166" fontId="3" fillId="0" borderId="11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3" fontId="3" fillId="0" borderId="33" xfId="0" quotePrefix="1" applyNumberFormat="1" applyFont="1" applyFill="1" applyBorder="1" applyAlignment="1">
      <alignment horizontal="center"/>
    </xf>
    <xf numFmtId="3" fontId="3" fillId="0" borderId="11" xfId="0" quotePrefix="1" applyNumberFormat="1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" fontId="7" fillId="0" borderId="64" xfId="0" applyNumberFormat="1" applyFont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2" fontId="3" fillId="0" borderId="40" xfId="0" applyNumberFormat="1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7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2" fontId="6" fillId="0" borderId="40" xfId="0" applyNumberFormat="1" applyFont="1" applyFill="1" applyBorder="1" applyAlignment="1">
      <alignment horizontal="center"/>
    </xf>
    <xf numFmtId="0" fontId="3" fillId="0" borderId="73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166" fontId="6" fillId="0" borderId="64" xfId="0" applyNumberFormat="1" applyFont="1" applyFill="1" applyBorder="1" applyAlignment="1">
      <alignment horizontal="center"/>
    </xf>
    <xf numFmtId="3" fontId="3" fillId="0" borderId="58" xfId="0" applyNumberFormat="1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170" fontId="3" fillId="3" borderId="32" xfId="8" applyNumberFormat="1" applyFont="1" applyFill="1" applyBorder="1" applyAlignment="1">
      <alignment horizontal="center"/>
    </xf>
    <xf numFmtId="170" fontId="3" fillId="3" borderId="53" xfId="8" applyNumberFormat="1" applyFont="1" applyFill="1" applyBorder="1" applyAlignment="1">
      <alignment horizontal="center"/>
    </xf>
    <xf numFmtId="170" fontId="3" fillId="3" borderId="52" xfId="8" applyNumberFormat="1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166" fontId="3" fillId="0" borderId="59" xfId="0" applyNumberFormat="1" applyFont="1" applyFill="1" applyBorder="1" applyAlignment="1">
      <alignment horizontal="center"/>
    </xf>
    <xf numFmtId="2" fontId="3" fillId="0" borderId="59" xfId="0" applyNumberFormat="1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69" fontId="6" fillId="0" borderId="1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 applyBorder="1" applyAlignment="1"/>
    <xf numFmtId="0" fontId="3" fillId="0" borderId="0" xfId="0" applyFont="1" applyAlignment="1"/>
    <xf numFmtId="0" fontId="0" fillId="0" borderId="0" xfId="0" applyFill="1" applyAlignment="1"/>
    <xf numFmtId="0" fontId="3" fillId="0" borderId="0" xfId="0" applyFont="1" applyFill="1" applyAlignment="1"/>
    <xf numFmtId="0" fontId="14" fillId="0" borderId="0" xfId="0" applyFont="1" applyFill="1" applyBorder="1" applyAlignment="1"/>
    <xf numFmtId="0" fontId="10" fillId="0" borderId="0" xfId="0" applyFont="1" applyFill="1" applyBorder="1" applyAlignment="1"/>
    <xf numFmtId="0" fontId="3" fillId="0" borderId="34" xfId="0" applyFont="1" applyFill="1" applyBorder="1" applyAlignment="1">
      <alignment horizontal="center"/>
    </xf>
    <xf numFmtId="49" fontId="3" fillId="0" borderId="62" xfId="0" applyNumberFormat="1" applyFont="1" applyFill="1" applyBorder="1" applyAlignment="1">
      <alignment horizontal="center"/>
    </xf>
    <xf numFmtId="49" fontId="3" fillId="0" borderId="35" xfId="0" applyNumberFormat="1" applyFont="1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49" fontId="3" fillId="0" borderId="23" xfId="0" quotePrefix="1" applyNumberFormat="1" applyFont="1" applyFill="1" applyBorder="1" applyAlignment="1">
      <alignment horizontal="center"/>
    </xf>
    <xf numFmtId="49" fontId="3" fillId="0" borderId="3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64" xfId="0" quotePrefix="1" applyFont="1" applyFill="1" applyBorder="1" applyAlignment="1">
      <alignment horizontal="center"/>
    </xf>
    <xf numFmtId="0" fontId="3" fillId="0" borderId="29" xfId="0" quotePrefix="1" applyFont="1" applyFill="1" applyBorder="1" applyAlignment="1">
      <alignment horizontal="center"/>
    </xf>
    <xf numFmtId="3" fontId="6" fillId="0" borderId="58" xfId="0" applyNumberFormat="1" applyFont="1" applyFill="1" applyBorder="1" applyAlignment="1">
      <alignment horizontal="center"/>
    </xf>
    <xf numFmtId="0" fontId="3" fillId="0" borderId="74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165" fontId="3" fillId="0" borderId="74" xfId="0" applyNumberFormat="1" applyFont="1" applyFill="1" applyBorder="1" applyAlignment="1">
      <alignment horizontal="center"/>
    </xf>
    <xf numFmtId="167" fontId="3" fillId="0" borderId="6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59" xfId="0" quotePrefix="1" applyFont="1" applyFill="1" applyBorder="1" applyAlignment="1">
      <alignment horizontal="center"/>
    </xf>
    <xf numFmtId="0" fontId="3" fillId="0" borderId="28" xfId="0" quotePrefix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65" fontId="3" fillId="0" borderId="68" xfId="0" applyNumberFormat="1" applyFont="1" applyFill="1" applyBorder="1" applyAlignment="1">
      <alignment horizontal="center"/>
    </xf>
    <xf numFmtId="0" fontId="0" fillId="0" borderId="15" xfId="0" applyFill="1" applyBorder="1" applyAlignment="1"/>
    <xf numFmtId="0" fontId="5" fillId="0" borderId="21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170" fontId="1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3" xfId="0" applyFont="1" applyFill="1" applyBorder="1" applyAlignment="1">
      <alignment horizontal="center"/>
    </xf>
    <xf numFmtId="3" fontId="7" fillId="0" borderId="33" xfId="0" applyNumberFormat="1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7" fillId="0" borderId="15" xfId="0" applyFont="1" applyFill="1" applyBorder="1" applyAlignment="1"/>
    <xf numFmtId="3" fontId="7" fillId="0" borderId="31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49" xfId="0" quotePrefix="1" applyFont="1" applyFill="1" applyBorder="1" applyAlignment="1">
      <alignment horizontal="center"/>
    </xf>
    <xf numFmtId="3" fontId="3" fillId="0" borderId="4" xfId="0" quotePrefix="1" applyNumberFormat="1" applyFont="1" applyFill="1" applyBorder="1" applyAlignment="1">
      <alignment horizontal="center"/>
    </xf>
    <xf numFmtId="3" fontId="7" fillId="0" borderId="4" xfId="0" quotePrefix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0" fontId="3" fillId="0" borderId="0" xfId="0" applyNumberFormat="1" applyFont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65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1" fontId="7" fillId="0" borderId="59" xfId="0" applyNumberFormat="1" applyFont="1" applyFill="1" applyBorder="1" applyAlignment="1">
      <alignment horizontal="center"/>
    </xf>
    <xf numFmtId="1" fontId="7" fillId="0" borderId="46" xfId="0" applyNumberFormat="1" applyFont="1" applyFill="1" applyBorder="1" applyAlignment="1">
      <alignment horizontal="center"/>
    </xf>
    <xf numFmtId="3" fontId="7" fillId="0" borderId="44" xfId="0" applyNumberFormat="1" applyFont="1" applyFill="1" applyBorder="1" applyAlignment="1">
      <alignment horizontal="center"/>
    </xf>
    <xf numFmtId="0" fontId="19" fillId="0" borderId="50" xfId="0" applyFont="1" applyBorder="1" applyAlignment="1">
      <alignment horizontal="right"/>
    </xf>
    <xf numFmtId="0" fontId="19" fillId="0" borderId="19" xfId="0" applyFont="1" applyBorder="1" applyAlignment="1">
      <alignment horizontal="right"/>
    </xf>
    <xf numFmtId="0" fontId="3" fillId="0" borderId="73" xfId="0" quotePrefix="1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72" xfId="0" quotePrefix="1" applyFont="1" applyFill="1" applyBorder="1" applyAlignment="1">
      <alignment horizontal="center"/>
    </xf>
    <xf numFmtId="166" fontId="3" fillId="0" borderId="64" xfId="0" applyNumberFormat="1" applyFont="1" applyFill="1" applyBorder="1" applyAlignment="1">
      <alignment horizontal="center"/>
    </xf>
    <xf numFmtId="0" fontId="0" fillId="0" borderId="46" xfId="0" applyFill="1" applyBorder="1" applyAlignment="1"/>
    <xf numFmtId="0" fontId="7" fillId="0" borderId="46" xfId="0" applyFont="1" applyFill="1" applyBorder="1" applyAlignment="1"/>
    <xf numFmtId="0" fontId="9" fillId="0" borderId="33" xfId="0" applyFont="1" applyFill="1" applyBorder="1" applyAlignment="1">
      <alignment horizontal="center"/>
    </xf>
    <xf numFmtId="0" fontId="7" fillId="0" borderId="33" xfId="0" applyFont="1" applyFill="1" applyBorder="1" applyAlignment="1"/>
    <xf numFmtId="166" fontId="3" fillId="0" borderId="12" xfId="0" applyNumberFormat="1" applyFont="1" applyFill="1" applyBorder="1" applyAlignment="1">
      <alignment horizontal="center"/>
    </xf>
    <xf numFmtId="166" fontId="3" fillId="0" borderId="10" xfId="0" applyNumberFormat="1" applyFont="1" applyFill="1" applyBorder="1" applyAlignment="1">
      <alignment horizontal="center"/>
    </xf>
    <xf numFmtId="166" fontId="3" fillId="0" borderId="44" xfId="0" applyNumberFormat="1" applyFont="1" applyFill="1" applyBorder="1" applyAlignment="1">
      <alignment horizontal="center"/>
    </xf>
    <xf numFmtId="0" fontId="6" fillId="0" borderId="73" xfId="0" applyFont="1" applyFill="1" applyBorder="1" applyAlignment="1">
      <alignment horizontal="center"/>
    </xf>
    <xf numFmtId="2" fontId="6" fillId="0" borderId="64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Continuous"/>
    </xf>
    <xf numFmtId="167" fontId="7" fillId="0" borderId="4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3" fontId="7" fillId="0" borderId="72" xfId="0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7" fillId="0" borderId="1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3" fontId="7" fillId="0" borderId="15" xfId="0" applyNumberFormat="1" applyFont="1" applyFill="1" applyBorder="1" applyAlignment="1">
      <alignment horizontal="center"/>
    </xf>
    <xf numFmtId="0" fontId="7" fillId="0" borderId="15" xfId="0" applyNumberFormat="1" applyFont="1" applyFill="1" applyBorder="1" applyAlignment="1">
      <alignment horizontal="center"/>
    </xf>
    <xf numFmtId="3" fontId="7" fillId="0" borderId="15" xfId="3" applyNumberFormat="1" applyFont="1" applyFill="1" applyBorder="1" applyAlignment="1">
      <alignment horizontal="center"/>
    </xf>
    <xf numFmtId="169" fontId="7" fillId="0" borderId="15" xfId="0" applyNumberFormat="1" applyFont="1" applyFill="1" applyBorder="1" applyAlignment="1">
      <alignment horizontal="center"/>
    </xf>
    <xf numFmtId="169" fontId="7" fillId="0" borderId="6" xfId="0" applyNumberFormat="1" applyFont="1" applyFill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171" fontId="7" fillId="0" borderId="6" xfId="0" applyNumberFormat="1" applyFont="1" applyFill="1" applyBorder="1" applyAlignment="1">
      <alignment horizontal="center"/>
    </xf>
    <xf numFmtId="3" fontId="3" fillId="0" borderId="71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172" fontId="7" fillId="0" borderId="6" xfId="0" applyNumberFormat="1" applyFont="1" applyFill="1" applyBorder="1" applyAlignment="1">
      <alignment horizontal="center"/>
    </xf>
    <xf numFmtId="0" fontId="3" fillId="0" borderId="72" xfId="0" quotePrefix="1" applyFont="1" applyBorder="1" applyAlignment="1">
      <alignment horizontal="center"/>
    </xf>
    <xf numFmtId="166" fontId="3" fillId="0" borderId="64" xfId="0" applyNumberFormat="1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3" fontId="3" fillId="0" borderId="46" xfId="0" applyNumberFormat="1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3" fillId="3" borderId="32" xfId="0" applyFont="1" applyFill="1" applyBorder="1" applyAlignment="1">
      <alignment horizontal="centerContinuous"/>
    </xf>
    <xf numFmtId="49" fontId="3" fillId="3" borderId="77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5" fillId="5" borderId="0" xfId="0" applyFont="1" applyFill="1" applyBorder="1" applyAlignment="1">
      <alignment horizontal="center"/>
    </xf>
    <xf numFmtId="0" fontId="3" fillId="5" borderId="21" xfId="0" quotePrefix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33" xfId="0" quotePrefix="1" applyFont="1" applyFill="1" applyBorder="1" applyAlignment="1">
      <alignment horizontal="center"/>
    </xf>
    <xf numFmtId="0" fontId="3" fillId="5" borderId="11" xfId="0" quotePrefix="1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/>
    <xf numFmtId="0" fontId="7" fillId="5" borderId="0" xfId="0" applyFont="1" applyFill="1" applyBorder="1" applyAlignment="1">
      <alignment horizontal="center"/>
    </xf>
    <xf numFmtId="0" fontId="7" fillId="5" borderId="0" xfId="0" applyFont="1" applyFill="1" applyBorder="1" applyAlignment="1"/>
    <xf numFmtId="0" fontId="3" fillId="0" borderId="50" xfId="0" quotePrefix="1" applyFont="1" applyBorder="1" applyAlignment="1">
      <alignment horizontal="center"/>
    </xf>
    <xf numFmtId="166" fontId="3" fillId="0" borderId="24" xfId="0" applyNumberFormat="1" applyFont="1" applyFill="1" applyBorder="1" applyAlignment="1">
      <alignment horizontal="center"/>
    </xf>
    <xf numFmtId="2" fontId="3" fillId="0" borderId="24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2" fontId="3" fillId="3" borderId="53" xfId="0" applyNumberFormat="1" applyFont="1" applyFill="1" applyBorder="1" applyAlignment="1">
      <alignment horizontal="center"/>
    </xf>
    <xf numFmtId="2" fontId="3" fillId="0" borderId="33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9" fontId="3" fillId="3" borderId="61" xfId="8" applyFont="1" applyFill="1" applyBorder="1" applyAlignment="1">
      <alignment horizontal="center"/>
    </xf>
    <xf numFmtId="9" fontId="3" fillId="3" borderId="77" xfId="8" applyFont="1" applyFill="1" applyBorder="1" applyAlignment="1">
      <alignment horizontal="center"/>
    </xf>
    <xf numFmtId="9" fontId="3" fillId="3" borderId="53" xfId="8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78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/>
    </xf>
    <xf numFmtId="2" fontId="3" fillId="0" borderId="78" xfId="0" applyNumberFormat="1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/>
    </xf>
    <xf numFmtId="0" fontId="3" fillId="0" borderId="76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2" fontId="3" fillId="0" borderId="64" xfId="0" applyNumberFormat="1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168" fontId="6" fillId="0" borderId="73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3" fontId="3" fillId="7" borderId="0" xfId="0" applyNumberFormat="1" applyFont="1" applyFill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0" xfId="0" applyFont="1" applyBorder="1" applyAlignment="1">
      <alignment horizontal="center"/>
    </xf>
    <xf numFmtId="3" fontId="27" fillId="0" borderId="64" xfId="0" applyNumberFormat="1" applyFont="1" applyBorder="1" applyAlignment="1">
      <alignment horizontal="center"/>
    </xf>
    <xf numFmtId="0" fontId="27" fillId="0" borderId="64" xfId="0" applyFont="1" applyBorder="1" applyAlignment="1">
      <alignment horizontal="center"/>
    </xf>
    <xf numFmtId="3" fontId="27" fillId="0" borderId="4" xfId="0" applyNumberFormat="1" applyFont="1" applyFill="1" applyBorder="1" applyAlignment="1">
      <alignment horizontal="center"/>
    </xf>
    <xf numFmtId="3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3" fontId="27" fillId="0" borderId="8" xfId="0" applyNumberFormat="1" applyFont="1" applyFill="1" applyBorder="1" applyAlignment="1">
      <alignment horizontal="center"/>
    </xf>
    <xf numFmtId="3" fontId="27" fillId="7" borderId="4" xfId="0" applyNumberFormat="1" applyFont="1" applyFill="1" applyBorder="1" applyAlignment="1">
      <alignment horizontal="center"/>
    </xf>
    <xf numFmtId="3" fontId="27" fillId="7" borderId="11" xfId="0" applyNumberFormat="1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7" borderId="64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3" fontId="27" fillId="0" borderId="76" xfId="0" applyNumberFormat="1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3" fontId="27" fillId="0" borderId="73" xfId="0" applyNumberFormat="1" applyFont="1" applyFill="1" applyBorder="1" applyAlignment="1">
      <alignment horizontal="center"/>
    </xf>
    <xf numFmtId="3" fontId="27" fillId="7" borderId="73" xfId="0" applyNumberFormat="1" applyFont="1" applyFill="1" applyBorder="1" applyAlignment="1">
      <alignment horizontal="center"/>
    </xf>
    <xf numFmtId="0" fontId="27" fillId="0" borderId="33" xfId="0" applyFont="1" applyBorder="1" applyAlignment="1">
      <alignment horizontal="center"/>
    </xf>
    <xf numFmtId="3" fontId="27" fillId="0" borderId="24" xfId="0" applyNumberFormat="1" applyFont="1" applyFill="1" applyBorder="1" applyAlignment="1">
      <alignment horizontal="center"/>
    </xf>
    <xf numFmtId="0" fontId="27" fillId="7" borderId="72" xfId="0" applyFont="1" applyFill="1" applyBorder="1" applyAlignment="1">
      <alignment horizontal="center"/>
    </xf>
    <xf numFmtId="3" fontId="27" fillId="7" borderId="24" xfId="0" applyNumberFormat="1" applyFont="1" applyFill="1" applyBorder="1" applyAlignment="1">
      <alignment horizontal="center"/>
    </xf>
    <xf numFmtId="3" fontId="27" fillId="0" borderId="7" xfId="0" applyNumberFormat="1" applyFont="1" applyBorder="1" applyAlignment="1">
      <alignment horizontal="center"/>
    </xf>
    <xf numFmtId="3" fontId="27" fillId="0" borderId="33" xfId="0" applyNumberFormat="1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3" fontId="27" fillId="0" borderId="11" xfId="0" applyNumberFormat="1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3" fontId="27" fillId="0" borderId="5" xfId="0" applyNumberFormat="1" applyFont="1" applyFill="1" applyBorder="1" applyAlignment="1">
      <alignment horizontal="center"/>
    </xf>
    <xf numFmtId="0" fontId="27" fillId="7" borderId="59" xfId="0" applyFont="1" applyFill="1" applyBorder="1" applyAlignment="1">
      <alignment horizontal="center"/>
    </xf>
    <xf numFmtId="3" fontId="27" fillId="0" borderId="33" xfId="0" applyNumberFormat="1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3" fontId="27" fillId="0" borderId="5" xfId="0" applyNumberFormat="1" applyFont="1" applyBorder="1" applyAlignment="1">
      <alignment horizontal="center"/>
    </xf>
    <xf numFmtId="170" fontId="3" fillId="0" borderId="11" xfId="0" applyNumberFormat="1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70" fontId="3" fillId="0" borderId="24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3" fontId="3" fillId="0" borderId="73" xfId="0" applyNumberFormat="1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49" fontId="3" fillId="0" borderId="21" xfId="0" applyNumberFormat="1" applyFont="1" applyFill="1" applyBorder="1" applyAlignment="1">
      <alignment horizontal="center"/>
    </xf>
    <xf numFmtId="170" fontId="3" fillId="0" borderId="73" xfId="0" applyNumberFormat="1" applyFont="1" applyFill="1" applyBorder="1" applyAlignment="1">
      <alignment horizontal="center"/>
    </xf>
    <xf numFmtId="3" fontId="3" fillId="0" borderId="46" xfId="0" applyNumberFormat="1" applyFont="1" applyFill="1" applyBorder="1" applyAlignment="1">
      <alignment horizontal="center"/>
    </xf>
    <xf numFmtId="3" fontId="3" fillId="0" borderId="73" xfId="0" applyNumberFormat="1" applyFont="1" applyFill="1" applyBorder="1" applyAlignment="1">
      <alignment horizontal="center"/>
    </xf>
    <xf numFmtId="0" fontId="3" fillId="0" borderId="70" xfId="0" applyFont="1" applyFill="1" applyBorder="1" applyAlignment="1">
      <alignment horizontal="center"/>
    </xf>
    <xf numFmtId="49" fontId="3" fillId="0" borderId="21" xfId="0" quotePrefix="1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Continuous"/>
    </xf>
    <xf numFmtId="0" fontId="3" fillId="0" borderId="8" xfId="0" applyNumberFormat="1" applyFont="1" applyFill="1" applyBorder="1" applyAlignment="1">
      <alignment horizontal="center"/>
    </xf>
    <xf numFmtId="49" fontId="3" fillId="0" borderId="0" xfId="0" quotePrefix="1" applyNumberFormat="1" applyFont="1" applyFill="1" applyBorder="1" applyAlignment="1">
      <alignment horizontal="center"/>
    </xf>
    <xf numFmtId="170" fontId="3" fillId="0" borderId="0" xfId="0" quotePrefix="1" applyNumberFormat="1" applyFont="1" applyFill="1" applyBorder="1" applyAlignment="1">
      <alignment horizontal="center"/>
    </xf>
    <xf numFmtId="3" fontId="3" fillId="0" borderId="78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0" fontId="3" fillId="7" borderId="15" xfId="0" quotePrefix="1" applyFont="1" applyFill="1" applyBorder="1" applyAlignment="1">
      <alignment horizontal="center"/>
    </xf>
    <xf numFmtId="0" fontId="3" fillId="7" borderId="6" xfId="0" quotePrefix="1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14" fontId="3" fillId="0" borderId="21" xfId="0" quotePrefix="1" applyNumberFormat="1" applyFont="1" applyFill="1" applyBorder="1" applyAlignment="1">
      <alignment horizontal="center"/>
    </xf>
    <xf numFmtId="170" fontId="3" fillId="0" borderId="11" xfId="0" applyNumberFormat="1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Continuous"/>
    </xf>
    <xf numFmtId="170" fontId="3" fillId="0" borderId="23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5" xfId="0" quotePrefix="1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>
      <alignment horizontal="center"/>
    </xf>
    <xf numFmtId="166" fontId="3" fillId="0" borderId="5" xfId="0" applyNumberFormat="1" applyFont="1" applyFill="1" applyBorder="1" applyAlignment="1">
      <alignment horizontal="center"/>
    </xf>
    <xf numFmtId="0" fontId="3" fillId="7" borderId="21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72" xfId="0" applyFont="1" applyFill="1" applyBorder="1" applyAlignment="1">
      <alignment horizontal="center"/>
    </xf>
    <xf numFmtId="166" fontId="3" fillId="7" borderId="70" xfId="0" applyNumberFormat="1" applyFont="1" applyFill="1" applyBorder="1" applyAlignment="1">
      <alignment horizontal="center"/>
    </xf>
    <xf numFmtId="166" fontId="3" fillId="7" borderId="73" xfId="0" applyNumberFormat="1" applyFont="1" applyFill="1" applyBorder="1" applyAlignment="1">
      <alignment horizontal="center"/>
    </xf>
    <xf numFmtId="166" fontId="3" fillId="7" borderId="64" xfId="0" applyNumberFormat="1" applyFont="1" applyFill="1" applyBorder="1" applyAlignment="1">
      <alignment horizontal="center"/>
    </xf>
    <xf numFmtId="0" fontId="3" fillId="0" borderId="56" xfId="0" quotePrefix="1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170" fontId="3" fillId="0" borderId="23" xfId="0" applyNumberFormat="1" applyFont="1" applyFill="1" applyBorder="1" applyAlignment="1">
      <alignment horizontal="center"/>
    </xf>
    <xf numFmtId="170" fontId="3" fillId="0" borderId="33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Alignment="1" applyProtection="1">
      <alignment horizontal="center"/>
      <protection locked="0"/>
    </xf>
    <xf numFmtId="17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33" xfId="0" quotePrefix="1" applyNumberFormat="1" applyFont="1" applyFill="1" applyBorder="1" applyAlignment="1" applyProtection="1">
      <alignment horizontal="center"/>
      <protection locked="0"/>
    </xf>
    <xf numFmtId="0" fontId="3" fillId="0" borderId="11" xfId="0" quotePrefix="1" applyNumberFormat="1" applyFont="1" applyFill="1" applyBorder="1" applyAlignment="1" applyProtection="1">
      <alignment horizontal="center"/>
      <protection locked="0"/>
    </xf>
    <xf numFmtId="170" fontId="3" fillId="0" borderId="11" xfId="0" quotePrefix="1" applyNumberFormat="1" applyFont="1" applyFill="1" applyBorder="1" applyAlignment="1" applyProtection="1">
      <alignment horizontal="center"/>
      <protection locked="0"/>
    </xf>
    <xf numFmtId="14" fontId="3" fillId="0" borderId="34" xfId="0" quotePrefix="1" applyNumberFormat="1" applyFont="1" applyFill="1" applyBorder="1" applyAlignment="1">
      <alignment horizontal="center"/>
    </xf>
    <xf numFmtId="0" fontId="3" fillId="0" borderId="30" xfId="0" quotePrefix="1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Continuous"/>
    </xf>
    <xf numFmtId="49" fontId="3" fillId="0" borderId="59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34" xfId="0" applyFont="1" applyBorder="1" applyAlignment="1"/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49" fontId="3" fillId="0" borderId="58" xfId="0" applyNumberFormat="1" applyFont="1" applyBorder="1" applyAlignment="1">
      <alignment horizontal="center"/>
    </xf>
    <xf numFmtId="49" fontId="3" fillId="7" borderId="21" xfId="0" applyNumberFormat="1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36" xfId="0" applyFont="1" applyFill="1" applyBorder="1" applyAlignment="1">
      <alignment horizontal="centerContinuous"/>
    </xf>
    <xf numFmtId="49" fontId="3" fillId="0" borderId="38" xfId="0" applyNumberFormat="1" applyFont="1" applyFill="1" applyBorder="1" applyAlignment="1">
      <alignment horizontal="center"/>
    </xf>
    <xf numFmtId="0" fontId="3" fillId="0" borderId="21" xfId="0" quotePrefix="1" applyFont="1" applyFill="1" applyBorder="1" applyAlignment="1">
      <alignment horizontal="centerContinuous"/>
    </xf>
    <xf numFmtId="49" fontId="3" fillId="0" borderId="33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45" xfId="0" applyNumberFormat="1" applyFont="1" applyFill="1" applyBorder="1" applyAlignment="1">
      <alignment horizontal="center"/>
    </xf>
    <xf numFmtId="170" fontId="3" fillId="0" borderId="46" xfId="0" applyNumberFormat="1" applyFont="1" applyFill="1" applyBorder="1" applyAlignment="1">
      <alignment horizontal="center"/>
    </xf>
    <xf numFmtId="0" fontId="3" fillId="0" borderId="37" xfId="0" quotePrefix="1" applyFont="1" applyFill="1" applyBorder="1" applyAlignment="1">
      <alignment horizontal="center"/>
    </xf>
    <xf numFmtId="170" fontId="3" fillId="0" borderId="59" xfId="0" applyNumberFormat="1" applyFont="1" applyFill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7" borderId="21" xfId="0" quotePrefix="1" applyFont="1" applyFill="1" applyBorder="1" applyAlignment="1">
      <alignment horizontal="center"/>
    </xf>
    <xf numFmtId="0" fontId="3" fillId="7" borderId="46" xfId="0" applyFont="1" applyFill="1" applyBorder="1" applyAlignment="1">
      <alignment horizontal="center"/>
    </xf>
    <xf numFmtId="0" fontId="3" fillId="7" borderId="73" xfId="0" applyFont="1" applyFill="1" applyBorder="1" applyAlignment="1">
      <alignment horizontal="center"/>
    </xf>
    <xf numFmtId="170" fontId="3" fillId="0" borderId="73" xfId="0" applyNumberFormat="1" applyFont="1" applyBorder="1" applyAlignment="1">
      <alignment horizontal="center"/>
    </xf>
    <xf numFmtId="170" fontId="3" fillId="0" borderId="11" xfId="0" quotePrefix="1" applyNumberFormat="1" applyFont="1" applyFill="1" applyBorder="1" applyAlignment="1">
      <alignment horizontal="center"/>
    </xf>
    <xf numFmtId="0" fontId="3" fillId="0" borderId="67" xfId="0" applyFont="1" applyFill="1" applyBorder="1" applyAlignment="1">
      <alignment horizontal="center"/>
    </xf>
    <xf numFmtId="0" fontId="3" fillId="0" borderId="56" xfId="0" quotePrefix="1" applyFont="1" applyFill="1" applyBorder="1" applyAlignment="1">
      <alignment horizontal="center"/>
    </xf>
    <xf numFmtId="170" fontId="3" fillId="7" borderId="11" xfId="0" applyNumberFormat="1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3" fontId="3" fillId="7" borderId="33" xfId="0" applyNumberFormat="1" applyFont="1" applyFill="1" applyBorder="1" applyAlignment="1">
      <alignment horizontal="center"/>
    </xf>
    <xf numFmtId="3" fontId="3" fillId="7" borderId="11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0" fontId="3" fillId="0" borderId="22" xfId="0" quotePrefix="1" applyFont="1" applyFill="1" applyBorder="1" applyAlignment="1">
      <alignment horizontal="center"/>
    </xf>
    <xf numFmtId="0" fontId="3" fillId="0" borderId="68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Continuous"/>
    </xf>
    <xf numFmtId="0" fontId="3" fillId="7" borderId="52" xfId="0" applyFont="1" applyFill="1" applyBorder="1" applyAlignment="1">
      <alignment horizontal="centerContinuous"/>
    </xf>
    <xf numFmtId="49" fontId="3" fillId="7" borderId="53" xfId="0" applyNumberFormat="1" applyFont="1" applyFill="1" applyBorder="1" applyAlignment="1">
      <alignment horizontal="center"/>
    </xf>
    <xf numFmtId="49" fontId="3" fillId="7" borderId="26" xfId="0" quotePrefix="1" applyNumberFormat="1" applyFont="1" applyFill="1" applyBorder="1" applyAlignment="1">
      <alignment horizontal="center"/>
    </xf>
    <xf numFmtId="49" fontId="3" fillId="7" borderId="27" xfId="0" quotePrefix="1" applyNumberFormat="1" applyFont="1" applyFill="1" applyBorder="1" applyAlignment="1">
      <alignment horizontal="center"/>
    </xf>
    <xf numFmtId="170" fontId="3" fillId="7" borderId="27" xfId="0" quotePrefix="1" applyNumberFormat="1" applyFont="1" applyFill="1" applyBorder="1" applyAlignment="1">
      <alignment horizontal="center"/>
    </xf>
    <xf numFmtId="49" fontId="3" fillId="7" borderId="26" xfId="0" applyNumberFormat="1" applyFont="1" applyFill="1" applyBorder="1" applyAlignment="1">
      <alignment horizontal="center"/>
    </xf>
    <xf numFmtId="49" fontId="3" fillId="7" borderId="32" xfId="0" applyNumberFormat="1" applyFont="1" applyFill="1" applyBorder="1" applyAlignment="1">
      <alignment horizontal="center"/>
    </xf>
    <xf numFmtId="49" fontId="3" fillId="7" borderId="77" xfId="0" applyNumberFormat="1" applyFont="1" applyFill="1" applyBorder="1" applyAlignment="1">
      <alignment horizontal="center"/>
    </xf>
    <xf numFmtId="9" fontId="3" fillId="7" borderId="53" xfId="8" applyFont="1" applyFill="1" applyBorder="1" applyAlignment="1">
      <alignment horizontal="center"/>
    </xf>
    <xf numFmtId="170" fontId="3" fillId="0" borderId="24" xfId="0" applyNumberFormat="1" applyFont="1" applyFill="1" applyBorder="1" applyAlignment="1">
      <alignment horizontal="center"/>
    </xf>
    <xf numFmtId="3" fontId="3" fillId="0" borderId="24" xfId="0" applyNumberFormat="1" applyFont="1" applyFill="1" applyBorder="1" applyAlignment="1">
      <alignment horizontal="center"/>
    </xf>
    <xf numFmtId="9" fontId="3" fillId="0" borderId="33" xfId="0" applyNumberFormat="1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/>
    </xf>
    <xf numFmtId="0" fontId="3" fillId="0" borderId="34" xfId="0" quotePrefix="1" applyFont="1" applyFill="1" applyBorder="1" applyAlignment="1">
      <alignment horizontal="centerContinuous"/>
    </xf>
    <xf numFmtId="49" fontId="3" fillId="0" borderId="40" xfId="0" applyNumberFormat="1" applyFont="1" applyFill="1" applyBorder="1" applyAlignment="1">
      <alignment horizontal="center"/>
    </xf>
    <xf numFmtId="2" fontId="3" fillId="7" borderId="11" xfId="0" applyNumberFormat="1" applyFont="1" applyFill="1" applyBorder="1" applyAlignment="1">
      <alignment horizontal="center"/>
    </xf>
    <xf numFmtId="0" fontId="3" fillId="0" borderId="13" xfId="0" quotePrefix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49" fontId="3" fillId="7" borderId="61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170" fontId="3" fillId="7" borderId="33" xfId="0" applyNumberFormat="1" applyFont="1" applyFill="1" applyBorder="1" applyAlignment="1">
      <alignment horizontal="center"/>
    </xf>
    <xf numFmtId="166" fontId="3" fillId="7" borderId="4" xfId="0" applyNumberFormat="1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7" borderId="76" xfId="0" applyFont="1" applyFill="1" applyBorder="1" applyAlignment="1">
      <alignment horizontal="center"/>
    </xf>
    <xf numFmtId="170" fontId="3" fillId="7" borderId="46" xfId="0" applyNumberFormat="1" applyFont="1" applyFill="1" applyBorder="1" applyAlignment="1">
      <alignment horizontal="center"/>
    </xf>
    <xf numFmtId="3" fontId="3" fillId="7" borderId="59" xfId="0" applyNumberFormat="1" applyFont="1" applyFill="1" applyBorder="1" applyAlignment="1">
      <alignment horizontal="center"/>
    </xf>
    <xf numFmtId="0" fontId="3" fillId="0" borderId="74" xfId="0" applyFont="1" applyBorder="1" applyAlignment="1">
      <alignment horizontal="center"/>
    </xf>
    <xf numFmtId="170" fontId="3" fillId="0" borderId="59" xfId="0" applyNumberFormat="1" applyFont="1" applyBorder="1" applyAlignment="1">
      <alignment horizontal="center"/>
    </xf>
    <xf numFmtId="166" fontId="3" fillId="7" borderId="11" xfId="0" applyNumberFormat="1" applyFont="1" applyFill="1" applyBorder="1" applyAlignment="1">
      <alignment horizontal="center"/>
    </xf>
    <xf numFmtId="2" fontId="3" fillId="7" borderId="33" xfId="0" applyNumberFormat="1" applyFont="1" applyFill="1" applyBorder="1" applyAlignment="1">
      <alignment horizontal="center"/>
    </xf>
    <xf numFmtId="166" fontId="3" fillId="0" borderId="33" xfId="0" applyNumberFormat="1" applyFont="1" applyBorder="1" applyAlignment="1">
      <alignment horizontal="center"/>
    </xf>
    <xf numFmtId="0" fontId="3" fillId="0" borderId="7" xfId="0" applyFont="1" applyFill="1" applyBorder="1" applyAlignment="1" applyProtection="1">
      <alignment horizontal="center"/>
      <protection locked="0"/>
    </xf>
    <xf numFmtId="166" fontId="3" fillId="0" borderId="56" xfId="0" applyNumberFormat="1" applyFont="1" applyFill="1" applyBorder="1" applyAlignment="1">
      <alignment horizontal="center"/>
    </xf>
    <xf numFmtId="2" fontId="3" fillId="0" borderId="76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170" fontId="3" fillId="0" borderId="0" xfId="0" applyNumberFormat="1" applyFont="1" applyFill="1" applyBorder="1" applyAlignment="1">
      <alignment horizontal="center"/>
    </xf>
    <xf numFmtId="9" fontId="3" fillId="0" borderId="59" xfId="0" applyNumberFormat="1" applyFont="1" applyFill="1" applyBorder="1" applyAlignment="1">
      <alignment horizontal="center"/>
    </xf>
    <xf numFmtId="3" fontId="27" fillId="0" borderId="54" xfId="0" applyNumberFormat="1" applyFont="1" applyFill="1" applyBorder="1" applyAlignment="1">
      <alignment horizontal="center"/>
    </xf>
    <xf numFmtId="14" fontId="3" fillId="7" borderId="28" xfId="0" quotePrefix="1" applyNumberFormat="1" applyFont="1" applyFill="1" applyBorder="1" applyAlignment="1">
      <alignment horizontal="center"/>
    </xf>
    <xf numFmtId="3" fontId="27" fillId="7" borderId="20" xfId="0" applyNumberFormat="1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49" fontId="3" fillId="7" borderId="63" xfId="0" applyNumberFormat="1" applyFont="1" applyFill="1" applyBorder="1" applyAlignment="1">
      <alignment horizontal="center"/>
    </xf>
    <xf numFmtId="3" fontId="3" fillId="0" borderId="64" xfId="0" applyNumberFormat="1" applyFont="1" applyFill="1" applyBorder="1" applyAlignment="1">
      <alignment horizontal="center"/>
    </xf>
    <xf numFmtId="0" fontId="27" fillId="0" borderId="72" xfId="0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7" fillId="7" borderId="20" xfId="0" applyFont="1" applyFill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3" fontId="27" fillId="7" borderId="81" xfId="0" applyNumberFormat="1" applyFont="1" applyFill="1" applyBorder="1" applyAlignment="1">
      <alignment horizontal="center"/>
    </xf>
    <xf numFmtId="0" fontId="3" fillId="7" borderId="72" xfId="0" quotePrefix="1" applyFont="1" applyFill="1" applyBorder="1" applyAlignment="1">
      <alignment horizontal="center"/>
    </xf>
    <xf numFmtId="0" fontId="3" fillId="7" borderId="64" xfId="0" applyFont="1" applyFill="1" applyBorder="1" applyAlignment="1">
      <alignment horizontal="center"/>
    </xf>
    <xf numFmtId="3" fontId="3" fillId="7" borderId="46" xfId="0" applyNumberFormat="1" applyFont="1" applyFill="1" applyBorder="1" applyAlignment="1">
      <alignment horizontal="center"/>
    </xf>
    <xf numFmtId="3" fontId="27" fillId="7" borderId="46" xfId="0" applyNumberFormat="1" applyFont="1" applyFill="1" applyBorder="1" applyAlignment="1">
      <alignment horizontal="center"/>
    </xf>
    <xf numFmtId="0" fontId="3" fillId="8" borderId="56" xfId="0" quotePrefix="1" applyFont="1" applyFill="1" applyBorder="1" applyAlignment="1">
      <alignment horizontal="center"/>
    </xf>
    <xf numFmtId="0" fontId="3" fillId="8" borderId="6" xfId="0" quotePrefix="1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170" fontId="3" fillId="8" borderId="33" xfId="0" applyNumberFormat="1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3" fontId="3" fillId="8" borderId="11" xfId="0" applyNumberFormat="1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46" xfId="0" applyFont="1" applyFill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27" fillId="8" borderId="73" xfId="0" applyFont="1" applyFill="1" applyBorder="1" applyAlignment="1">
      <alignment horizontal="center"/>
    </xf>
    <xf numFmtId="166" fontId="3" fillId="8" borderId="73" xfId="0" applyNumberFormat="1" applyFont="1" applyFill="1" applyBorder="1" applyAlignment="1">
      <alignment horizontal="center"/>
    </xf>
    <xf numFmtId="0" fontId="27" fillId="8" borderId="64" xfId="0" applyFont="1" applyFill="1" applyBorder="1" applyAlignment="1">
      <alignment horizontal="center"/>
    </xf>
    <xf numFmtId="3" fontId="27" fillId="8" borderId="73" xfId="0" applyNumberFormat="1" applyFont="1" applyFill="1" applyBorder="1" applyAlignment="1">
      <alignment horizontal="center"/>
    </xf>
    <xf numFmtId="0" fontId="3" fillId="8" borderId="72" xfId="0" applyFont="1" applyFill="1" applyBorder="1" applyAlignment="1">
      <alignment horizontal="center"/>
    </xf>
    <xf numFmtId="0" fontId="3" fillId="8" borderId="21" xfId="0" quotePrefix="1" applyFont="1" applyFill="1" applyBorder="1" applyAlignment="1">
      <alignment horizontal="center"/>
    </xf>
    <xf numFmtId="0" fontId="3" fillId="8" borderId="76" xfId="0" applyFont="1" applyFill="1" applyBorder="1" applyAlignment="1">
      <alignment horizontal="center"/>
    </xf>
    <xf numFmtId="166" fontId="3" fillId="8" borderId="11" xfId="0" applyNumberFormat="1" applyFont="1" applyFill="1" applyBorder="1" applyAlignment="1">
      <alignment horizontal="center"/>
    </xf>
    <xf numFmtId="0" fontId="27" fillId="8" borderId="4" xfId="0" applyFont="1" applyFill="1" applyBorder="1" applyAlignment="1">
      <alignment horizontal="center"/>
    </xf>
    <xf numFmtId="3" fontId="27" fillId="8" borderId="11" xfId="0" applyNumberFormat="1" applyFont="1" applyFill="1" applyBorder="1" applyAlignment="1">
      <alignment horizontal="center"/>
    </xf>
    <xf numFmtId="3" fontId="3" fillId="8" borderId="0" xfId="0" applyNumberFormat="1" applyFont="1" applyFill="1" applyBorder="1" applyAlignment="1">
      <alignment horizontal="center"/>
    </xf>
    <xf numFmtId="3" fontId="3" fillId="8" borderId="76" xfId="0" applyNumberFormat="1" applyFont="1" applyFill="1" applyBorder="1" applyAlignment="1">
      <alignment horizontal="center"/>
    </xf>
    <xf numFmtId="3" fontId="3" fillId="8" borderId="4" xfId="0" applyNumberFormat="1" applyFont="1" applyFill="1" applyBorder="1" applyAlignment="1">
      <alignment horizontal="center"/>
    </xf>
    <xf numFmtId="166" fontId="3" fillId="8" borderId="7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9" fillId="7" borderId="21" xfId="0" applyFont="1" applyFill="1" applyBorder="1" applyAlignment="1">
      <alignment horizontal="centerContinuous" wrapText="1"/>
    </xf>
    <xf numFmtId="0" fontId="9" fillId="7" borderId="19" xfId="0" applyFont="1" applyFill="1" applyBorder="1" applyAlignment="1">
      <alignment horizontal="centerContinuous" wrapText="1"/>
    </xf>
    <xf numFmtId="0" fontId="9" fillId="7" borderId="75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170" fontId="9" fillId="7" borderId="0" xfId="0" applyNumberFormat="1" applyFont="1" applyFill="1" applyBorder="1" applyAlignment="1">
      <alignment horizontal="center"/>
    </xf>
    <xf numFmtId="0" fontId="9" fillId="7" borderId="40" xfId="0" applyFon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9" fillId="7" borderId="76" xfId="0" applyFont="1" applyFill="1" applyBorder="1" applyAlignment="1">
      <alignment horizontal="center"/>
    </xf>
    <xf numFmtId="0" fontId="9" fillId="7" borderId="56" xfId="0" applyFont="1" applyFill="1" applyBorder="1" applyAlignment="1">
      <alignment horizontal="center"/>
    </xf>
    <xf numFmtId="0" fontId="9" fillId="7" borderId="82" xfId="0" applyFont="1" applyFill="1" applyBorder="1" applyAlignment="1">
      <alignment horizontal="centerContinuous" wrapText="1"/>
    </xf>
    <xf numFmtId="0" fontId="9" fillId="7" borderId="83" xfId="0" applyFont="1" applyFill="1" applyBorder="1" applyAlignment="1">
      <alignment horizontal="centerContinuous" wrapText="1"/>
    </xf>
    <xf numFmtId="0" fontId="9" fillId="7" borderId="84" xfId="0" applyFont="1" applyFill="1" applyBorder="1" applyAlignment="1">
      <alignment horizontal="center"/>
    </xf>
    <xf numFmtId="0" fontId="7" fillId="7" borderId="85" xfId="0" applyFont="1" applyFill="1" applyBorder="1" applyAlignment="1">
      <alignment horizontal="center"/>
    </xf>
    <xf numFmtId="170" fontId="7" fillId="7" borderId="85" xfId="0" applyNumberFormat="1" applyFont="1" applyFill="1" applyBorder="1" applyAlignment="1">
      <alignment horizontal="center"/>
    </xf>
    <xf numFmtId="0" fontId="7" fillId="7" borderId="86" xfId="0" applyFont="1" applyFill="1" applyBorder="1" applyAlignment="1">
      <alignment horizontal="center"/>
    </xf>
    <xf numFmtId="0" fontId="7" fillId="7" borderId="87" xfId="0" applyFont="1" applyFill="1" applyBorder="1" applyAlignment="1">
      <alignment horizontal="center"/>
    </xf>
    <xf numFmtId="0" fontId="7" fillId="7" borderId="82" xfId="0" applyFont="1" applyFill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22" fillId="0" borderId="79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3" fillId="0" borderId="38" xfId="0" quotePrefix="1" applyFont="1" applyBorder="1" applyAlignment="1">
      <alignment horizontal="center"/>
    </xf>
    <xf numFmtId="0" fontId="3" fillId="0" borderId="35" xfId="0" quotePrefix="1" applyFont="1" applyBorder="1" applyAlignment="1">
      <alignment horizontal="center"/>
    </xf>
    <xf numFmtId="0" fontId="19" fillId="0" borderId="80" xfId="0" applyFont="1" applyBorder="1" applyAlignment="1">
      <alignment horizontal="center"/>
    </xf>
    <xf numFmtId="0" fontId="19" fillId="0" borderId="39" xfId="0" applyFont="1" applyBorder="1" applyAlignment="1">
      <alignment horizontal="center"/>
    </xf>
  </cellXfs>
  <cellStyles count="10">
    <cellStyle name="BOLD" xfId="1"/>
    <cellStyle name="BOLDnumb" xfId="2"/>
    <cellStyle name="Comma" xfId="3" builtinId="3"/>
    <cellStyle name="HALF OUTLINE" xfId="4"/>
    <cellStyle name="INVERSE" xfId="5"/>
    <cellStyle name="Normal" xfId="0" builtinId="0"/>
    <cellStyle name="Normal_PAHSOIL" xfId="6"/>
    <cellStyle name="OUTLINE" xfId="7"/>
    <cellStyle name="Percent" xfId="8" builtinId="5"/>
    <cellStyle name="SHADOW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_srv\power\INSRP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0/V0833/Quarterly%20Reports/MASTERS/GENERAL/NEW/SOILMAC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ABLES\SOILMAC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"/>
      <sheetName val="INSRPT2"/>
    </sheetNames>
    <definedNames>
      <definedName name="Cancel"/>
      <definedName name="Press_OK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ILMACR"/>
    </sheetNames>
    <definedNames>
      <definedName name="CarryOn"/>
      <definedName name="Leachate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OILMACR"/>
    </sheetNames>
    <definedNames>
      <definedName name="CarryOn"/>
      <definedName name="Leachat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3"/>
  <sheetViews>
    <sheetView topLeftCell="N23" zoomScale="75" zoomScaleNormal="75" zoomScaleSheetLayoutView="100" workbookViewId="0">
      <selection activeCell="S55" sqref="S55"/>
    </sheetView>
  </sheetViews>
  <sheetFormatPr defaultRowHeight="12.75"/>
  <cols>
    <col min="1" max="1" width="19.7109375" style="36" customWidth="1"/>
    <col min="2" max="2" width="8.28515625" style="36" customWidth="1"/>
    <col min="3" max="7" width="12.140625" style="36" customWidth="1"/>
    <col min="8" max="8" width="14.28515625" style="36" bestFit="1" customWidth="1"/>
    <col min="9" max="9" width="1" style="260" customWidth="1"/>
    <col min="10" max="10" width="19.7109375" style="36" customWidth="1"/>
    <col min="11" max="11" width="8.28515625" style="36" customWidth="1"/>
    <col min="12" max="16" width="12.140625" style="36" customWidth="1"/>
    <col min="17" max="17" width="14.28515625" style="36" bestFit="1" customWidth="1"/>
    <col min="18" max="18" width="5.5703125" style="260" customWidth="1"/>
    <col min="19" max="19" width="19.7109375" style="36" customWidth="1"/>
    <col min="20" max="20" width="8.28515625" style="36" customWidth="1"/>
    <col min="21" max="22" width="12.140625" style="36" customWidth="1"/>
    <col min="23" max="23" width="14.28515625" style="36" bestFit="1" customWidth="1"/>
    <col min="24" max="16384" width="9.140625" style="36"/>
  </cols>
  <sheetData>
    <row r="1" spans="1:23" ht="15" customHeight="1">
      <c r="A1" s="34" t="s">
        <v>510</v>
      </c>
      <c r="B1" s="35"/>
      <c r="J1" s="34" t="s">
        <v>509</v>
      </c>
      <c r="K1" s="35"/>
      <c r="S1" s="34" t="s">
        <v>509</v>
      </c>
      <c r="T1" s="35"/>
    </row>
    <row r="2" spans="1:23" s="6" customFormat="1" ht="8.25" customHeight="1">
      <c r="A2" s="36"/>
      <c r="B2" s="36"/>
      <c r="C2" s="5"/>
      <c r="D2" s="5"/>
      <c r="E2" s="5"/>
      <c r="F2" s="5"/>
      <c r="G2" s="5"/>
      <c r="I2" s="261"/>
      <c r="J2" s="279"/>
      <c r="K2" s="36"/>
      <c r="L2" s="5"/>
      <c r="M2" s="5"/>
      <c r="N2" s="5"/>
      <c r="O2" s="5"/>
      <c r="R2" s="419"/>
      <c r="S2" s="279"/>
      <c r="T2" s="36"/>
    </row>
    <row r="3" spans="1:23" s="7" customFormat="1" ht="13.5" customHeight="1">
      <c r="A3" s="23"/>
      <c r="B3" s="133" t="s">
        <v>116</v>
      </c>
      <c r="C3" s="167" t="s">
        <v>98</v>
      </c>
      <c r="D3" s="168" t="s">
        <v>98</v>
      </c>
      <c r="E3" s="168" t="s">
        <v>98</v>
      </c>
      <c r="F3" s="168" t="s">
        <v>98</v>
      </c>
      <c r="G3" s="196" t="s">
        <v>98</v>
      </c>
      <c r="H3" s="24" t="s">
        <v>307</v>
      </c>
      <c r="I3" s="193"/>
      <c r="J3" s="25"/>
      <c r="K3" s="133" t="s">
        <v>116</v>
      </c>
      <c r="L3" s="196" t="s">
        <v>98</v>
      </c>
      <c r="M3" s="196" t="s">
        <v>98</v>
      </c>
      <c r="N3" s="196" t="s">
        <v>98</v>
      </c>
      <c r="O3" s="196" t="s">
        <v>98</v>
      </c>
      <c r="P3" s="196" t="s">
        <v>98</v>
      </c>
      <c r="Q3" s="416" t="s">
        <v>307</v>
      </c>
      <c r="R3" s="412"/>
      <c r="S3" s="23"/>
      <c r="T3" s="133" t="s">
        <v>116</v>
      </c>
      <c r="U3" s="418" t="s">
        <v>98</v>
      </c>
      <c r="V3" s="417" t="s">
        <v>98</v>
      </c>
      <c r="W3" s="24" t="s">
        <v>307</v>
      </c>
    </row>
    <row r="4" spans="1:23" s="7" customFormat="1" ht="13.5" customHeight="1">
      <c r="A4" s="25"/>
      <c r="B4" s="134" t="s">
        <v>117</v>
      </c>
      <c r="C4" s="152" t="s">
        <v>204</v>
      </c>
      <c r="D4" s="169" t="s">
        <v>213</v>
      </c>
      <c r="E4" s="169" t="s">
        <v>201</v>
      </c>
      <c r="F4" s="169" t="s">
        <v>131</v>
      </c>
      <c r="G4" s="178" t="s">
        <v>313</v>
      </c>
      <c r="H4" s="26" t="s">
        <v>308</v>
      </c>
      <c r="I4" s="275"/>
      <c r="J4" s="25"/>
      <c r="K4" s="134" t="s">
        <v>117</v>
      </c>
      <c r="L4" s="72" t="s">
        <v>351</v>
      </c>
      <c r="M4" s="202" t="s">
        <v>389</v>
      </c>
      <c r="N4" s="202" t="s">
        <v>426</v>
      </c>
      <c r="O4" s="202" t="s">
        <v>467</v>
      </c>
      <c r="P4" s="202" t="s">
        <v>493</v>
      </c>
      <c r="Q4" s="26" t="s">
        <v>308</v>
      </c>
      <c r="R4" s="385"/>
      <c r="S4" s="25"/>
      <c r="T4" s="134" t="s">
        <v>117</v>
      </c>
      <c r="U4" s="159" t="s">
        <v>503</v>
      </c>
      <c r="V4" s="429" t="s">
        <v>516</v>
      </c>
      <c r="W4" s="26" t="s">
        <v>308</v>
      </c>
    </row>
    <row r="5" spans="1:23" s="7" customFormat="1" ht="13.5" customHeight="1">
      <c r="A5" s="135" t="s">
        <v>118</v>
      </c>
      <c r="B5" s="136" t="s">
        <v>119</v>
      </c>
      <c r="C5" s="711" t="s">
        <v>120</v>
      </c>
      <c r="D5" s="712"/>
      <c r="E5" s="712"/>
      <c r="F5" s="712"/>
      <c r="G5" s="713"/>
      <c r="H5" s="27" t="s">
        <v>309</v>
      </c>
      <c r="I5" s="276"/>
      <c r="J5" s="135" t="s">
        <v>118</v>
      </c>
      <c r="K5" s="136" t="s">
        <v>119</v>
      </c>
      <c r="L5" s="711" t="s">
        <v>120</v>
      </c>
      <c r="M5" s="712"/>
      <c r="N5" s="712"/>
      <c r="O5" s="712"/>
      <c r="P5" s="713"/>
      <c r="Q5" s="27" t="s">
        <v>309</v>
      </c>
      <c r="R5" s="385"/>
      <c r="S5" s="135" t="s">
        <v>118</v>
      </c>
      <c r="T5" s="136" t="s">
        <v>119</v>
      </c>
      <c r="U5" s="711" t="s">
        <v>120</v>
      </c>
      <c r="V5" s="714"/>
      <c r="W5" s="27" t="s">
        <v>309</v>
      </c>
    </row>
    <row r="6" spans="1:23" s="7" customFormat="1" ht="13.5" customHeight="1">
      <c r="A6" s="137" t="s">
        <v>451</v>
      </c>
      <c r="B6" s="138" t="s">
        <v>104</v>
      </c>
      <c r="C6" s="170">
        <f>(2.5*C32)+(4.1*C38)</f>
        <v>219.32999999999998</v>
      </c>
      <c r="D6" s="171">
        <f>(2.5*D32)+(4.1*D38)</f>
        <v>326.06</v>
      </c>
      <c r="E6" s="13">
        <v>414</v>
      </c>
      <c r="F6" s="171">
        <f>(2.5*F32)+(4.1*F38)</f>
        <v>170.44</v>
      </c>
      <c r="G6" s="201">
        <v>170</v>
      </c>
      <c r="H6" s="139" t="s">
        <v>85</v>
      </c>
      <c r="I6" s="277"/>
      <c r="J6" s="137" t="s">
        <v>451</v>
      </c>
      <c r="K6" s="138" t="s">
        <v>104</v>
      </c>
      <c r="L6" s="201">
        <v>421</v>
      </c>
      <c r="M6" s="201">
        <v>399</v>
      </c>
      <c r="N6" s="201">
        <v>245</v>
      </c>
      <c r="O6" s="303">
        <v>202</v>
      </c>
      <c r="P6" s="394">
        <v>364</v>
      </c>
      <c r="Q6" s="139" t="s">
        <v>85</v>
      </c>
      <c r="R6" s="420"/>
      <c r="S6" s="137" t="s">
        <v>451</v>
      </c>
      <c r="T6" s="138" t="s">
        <v>104</v>
      </c>
      <c r="U6" s="386">
        <v>389</v>
      </c>
      <c r="V6" s="415">
        <v>129</v>
      </c>
      <c r="W6" s="139" t="s">
        <v>85</v>
      </c>
    </row>
    <row r="7" spans="1:23" s="7" customFormat="1" ht="13.5" customHeight="1">
      <c r="A7" s="137" t="s">
        <v>121</v>
      </c>
      <c r="B7" s="138" t="s">
        <v>113</v>
      </c>
      <c r="C7" s="16">
        <v>7.67</v>
      </c>
      <c r="D7" s="17">
        <v>7.66</v>
      </c>
      <c r="E7" s="22" t="s">
        <v>43</v>
      </c>
      <c r="F7" s="17">
        <v>6.61</v>
      </c>
      <c r="G7" s="17">
        <v>6.88</v>
      </c>
      <c r="H7" s="139" t="s">
        <v>310</v>
      </c>
      <c r="I7" s="192"/>
      <c r="J7" s="137" t="s">
        <v>3</v>
      </c>
      <c r="K7" s="138" t="s">
        <v>113</v>
      </c>
      <c r="L7" s="17">
        <v>7.82</v>
      </c>
      <c r="M7" s="39">
        <v>7.53</v>
      </c>
      <c r="N7" s="39">
        <v>6.3</v>
      </c>
      <c r="O7" s="39">
        <v>7.34</v>
      </c>
      <c r="P7" s="367">
        <v>7.77</v>
      </c>
      <c r="Q7" s="139" t="s">
        <v>310</v>
      </c>
      <c r="R7" s="420"/>
      <c r="S7" s="137" t="s">
        <v>3</v>
      </c>
      <c r="T7" s="138" t="s">
        <v>113</v>
      </c>
      <c r="U7" s="173">
        <v>7.95</v>
      </c>
      <c r="V7" s="427">
        <v>6.7</v>
      </c>
      <c r="W7" s="139" t="s">
        <v>310</v>
      </c>
    </row>
    <row r="8" spans="1:23" s="7" customFormat="1" ht="13.5" customHeight="1">
      <c r="A8" s="137" t="s">
        <v>6</v>
      </c>
      <c r="B8" s="18" t="s">
        <v>7</v>
      </c>
      <c r="C8" s="172">
        <v>2640</v>
      </c>
      <c r="D8" s="33">
        <v>4760</v>
      </c>
      <c r="E8" s="17" t="s">
        <v>43</v>
      </c>
      <c r="F8" s="197">
        <v>1580</v>
      </c>
      <c r="G8" s="197">
        <v>1140</v>
      </c>
      <c r="H8" s="139" t="s">
        <v>85</v>
      </c>
      <c r="I8" s="243"/>
      <c r="J8" s="137" t="s">
        <v>6</v>
      </c>
      <c r="K8" s="18" t="s">
        <v>7</v>
      </c>
      <c r="L8" s="197" t="s">
        <v>391</v>
      </c>
      <c r="M8" s="197" t="s">
        <v>391</v>
      </c>
      <c r="N8" s="197">
        <v>1350</v>
      </c>
      <c r="O8" s="197">
        <v>1650</v>
      </c>
      <c r="P8" s="368" t="s">
        <v>391</v>
      </c>
      <c r="Q8" s="139" t="s">
        <v>85</v>
      </c>
      <c r="R8" s="420"/>
      <c r="S8" s="137" t="s">
        <v>6</v>
      </c>
      <c r="T8" s="18" t="s">
        <v>7</v>
      </c>
      <c r="U8" s="173" t="s">
        <v>391</v>
      </c>
      <c r="V8" s="375">
        <v>779</v>
      </c>
      <c r="W8" s="139" t="s">
        <v>85</v>
      </c>
    </row>
    <row r="9" spans="1:23" s="7" customFormat="1" ht="13.5" customHeight="1">
      <c r="A9" s="140" t="s">
        <v>190</v>
      </c>
      <c r="B9" s="37" t="s">
        <v>104</v>
      </c>
      <c r="C9" s="173">
        <v>7.0000000000000001E-3</v>
      </c>
      <c r="D9" s="39" t="s">
        <v>68</v>
      </c>
      <c r="E9" s="40" t="s">
        <v>43</v>
      </c>
      <c r="F9" s="39">
        <v>4.0000000000000001E-3</v>
      </c>
      <c r="G9" s="198">
        <v>3.0000000000000001E-3</v>
      </c>
      <c r="H9" s="141" t="s">
        <v>85</v>
      </c>
      <c r="I9" s="241"/>
      <c r="J9" s="140" t="s">
        <v>190</v>
      </c>
      <c r="K9" s="37" t="s">
        <v>104</v>
      </c>
      <c r="L9" s="198">
        <v>5.0000000000000001E-3</v>
      </c>
      <c r="M9" s="231">
        <v>2E-3</v>
      </c>
      <c r="N9" s="231">
        <v>1.9E-2</v>
      </c>
      <c r="O9" s="231">
        <v>6.0000000000000001E-3</v>
      </c>
      <c r="P9" s="393">
        <v>1.0999999999999999E-2</v>
      </c>
      <c r="Q9" s="141" t="s">
        <v>85</v>
      </c>
      <c r="R9" s="420"/>
      <c r="S9" s="140" t="s">
        <v>190</v>
      </c>
      <c r="T9" s="37" t="s">
        <v>104</v>
      </c>
      <c r="U9" s="173">
        <v>1.4E-2</v>
      </c>
      <c r="V9" s="428">
        <v>2E-3</v>
      </c>
      <c r="W9" s="141" t="s">
        <v>85</v>
      </c>
    </row>
    <row r="10" spans="1:23" s="7" customFormat="1" ht="13.5" customHeight="1">
      <c r="A10" s="142" t="s">
        <v>128</v>
      </c>
      <c r="B10" s="143" t="s">
        <v>114</v>
      </c>
      <c r="C10" s="21">
        <v>-4.7</v>
      </c>
      <c r="D10" s="15">
        <v>-3.4</v>
      </c>
      <c r="E10" s="15">
        <v>-5.2</v>
      </c>
      <c r="F10" s="199" t="s">
        <v>43</v>
      </c>
      <c r="G10" s="43" t="s">
        <v>43</v>
      </c>
      <c r="H10" s="144" t="s">
        <v>85</v>
      </c>
      <c r="I10" s="242"/>
      <c r="J10" s="142" t="s">
        <v>128</v>
      </c>
      <c r="K10" s="143" t="s">
        <v>114</v>
      </c>
      <c r="L10" s="199" t="s">
        <v>43</v>
      </c>
      <c r="M10" s="199">
        <v>9.1</v>
      </c>
      <c r="N10" s="199">
        <v>6.04</v>
      </c>
      <c r="O10" s="199">
        <v>-11.3</v>
      </c>
      <c r="P10" s="379">
        <v>-1.2</v>
      </c>
      <c r="Q10" s="144" t="s">
        <v>85</v>
      </c>
      <c r="R10" s="420"/>
      <c r="S10" s="142" t="s">
        <v>128</v>
      </c>
      <c r="T10" s="143" t="s">
        <v>114</v>
      </c>
      <c r="U10" s="384">
        <v>-16.899999999999999</v>
      </c>
      <c r="V10" s="375" t="s">
        <v>43</v>
      </c>
      <c r="W10" s="144" t="s">
        <v>85</v>
      </c>
    </row>
    <row r="11" spans="1:23" s="7" customFormat="1" ht="13.5" customHeight="1">
      <c r="A11" s="145" t="s">
        <v>100</v>
      </c>
      <c r="B11" s="280"/>
      <c r="C11" s="280"/>
      <c r="D11" s="280"/>
      <c r="E11" s="280"/>
      <c r="F11" s="280"/>
      <c r="G11" s="280"/>
      <c r="H11" s="281"/>
      <c r="I11" s="278"/>
      <c r="J11" s="145" t="s">
        <v>100</v>
      </c>
      <c r="K11" s="280"/>
      <c r="L11" s="280"/>
      <c r="M11" s="280"/>
      <c r="N11" s="280"/>
      <c r="O11" s="280"/>
      <c r="P11" s="280"/>
      <c r="Q11" s="281"/>
      <c r="R11" s="421"/>
      <c r="S11" s="145" t="s">
        <v>100</v>
      </c>
      <c r="T11" s="280"/>
      <c r="U11" s="280"/>
      <c r="V11" s="280"/>
      <c r="W11" s="281"/>
    </row>
    <row r="12" spans="1:23" s="7" customFormat="1" ht="13.5" customHeight="1">
      <c r="A12" s="137" t="s">
        <v>123</v>
      </c>
      <c r="B12" s="138" t="s">
        <v>104</v>
      </c>
      <c r="C12" s="16">
        <v>446</v>
      </c>
      <c r="D12" s="17">
        <v>594</v>
      </c>
      <c r="E12" s="17">
        <v>897</v>
      </c>
      <c r="F12" s="17">
        <v>252</v>
      </c>
      <c r="G12" s="17">
        <v>272</v>
      </c>
      <c r="H12" s="28" t="s">
        <v>85</v>
      </c>
      <c r="I12" s="192"/>
      <c r="J12" s="137" t="s">
        <v>123</v>
      </c>
      <c r="K12" s="138" t="s">
        <v>104</v>
      </c>
      <c r="L12" s="19">
        <v>797</v>
      </c>
      <c r="M12" s="17">
        <v>732</v>
      </c>
      <c r="N12" s="17">
        <v>199</v>
      </c>
      <c r="O12" s="17">
        <v>333</v>
      </c>
      <c r="P12" s="39">
        <v>759</v>
      </c>
      <c r="Q12" s="28" t="s">
        <v>85</v>
      </c>
      <c r="R12" s="422"/>
      <c r="S12" s="137" t="s">
        <v>123</v>
      </c>
      <c r="T12" s="138" t="s">
        <v>104</v>
      </c>
      <c r="U12" s="39">
        <v>882</v>
      </c>
      <c r="V12" s="375">
        <v>165</v>
      </c>
      <c r="W12" s="28" t="s">
        <v>85</v>
      </c>
    </row>
    <row r="13" spans="1:23" s="7" customFormat="1" ht="13.5" customHeight="1">
      <c r="A13" s="137" t="s">
        <v>274</v>
      </c>
      <c r="B13" s="138" t="s">
        <v>104</v>
      </c>
      <c r="C13" s="16" t="s">
        <v>67</v>
      </c>
      <c r="D13" s="17" t="s">
        <v>67</v>
      </c>
      <c r="E13" s="17" t="s">
        <v>67</v>
      </c>
      <c r="F13" s="17" t="s">
        <v>67</v>
      </c>
      <c r="G13" s="17" t="s">
        <v>67</v>
      </c>
      <c r="H13" s="28" t="s">
        <v>85</v>
      </c>
      <c r="I13" s="192"/>
      <c r="J13" s="137" t="s">
        <v>274</v>
      </c>
      <c r="K13" s="138" t="s">
        <v>104</v>
      </c>
      <c r="L13" s="19" t="s">
        <v>67</v>
      </c>
      <c r="M13" s="17" t="s">
        <v>67</v>
      </c>
      <c r="N13" s="17" t="s">
        <v>67</v>
      </c>
      <c r="O13" s="17" t="s">
        <v>67</v>
      </c>
      <c r="P13" s="39" t="s">
        <v>67</v>
      </c>
      <c r="Q13" s="28" t="s">
        <v>85</v>
      </c>
      <c r="R13" s="422"/>
      <c r="S13" s="137" t="s">
        <v>274</v>
      </c>
      <c r="T13" s="138" t="s">
        <v>104</v>
      </c>
      <c r="U13" s="39" t="s">
        <v>67</v>
      </c>
      <c r="V13" s="375" t="s">
        <v>67</v>
      </c>
      <c r="W13" s="28" t="s">
        <v>85</v>
      </c>
    </row>
    <row r="14" spans="1:23" s="7" customFormat="1" ht="13.5" customHeight="1">
      <c r="A14" s="137" t="s">
        <v>275</v>
      </c>
      <c r="B14" s="138" t="s">
        <v>104</v>
      </c>
      <c r="C14" s="16">
        <v>544</v>
      </c>
      <c r="D14" s="17">
        <v>725</v>
      </c>
      <c r="E14" s="33">
        <v>1090</v>
      </c>
      <c r="F14" s="17">
        <v>308</v>
      </c>
      <c r="G14" s="17">
        <v>332</v>
      </c>
      <c r="H14" s="28" t="s">
        <v>85</v>
      </c>
      <c r="I14" s="192"/>
      <c r="J14" s="137" t="s">
        <v>275</v>
      </c>
      <c r="K14" s="138" t="s">
        <v>104</v>
      </c>
      <c r="L14" s="19">
        <v>972</v>
      </c>
      <c r="M14" s="17">
        <v>892</v>
      </c>
      <c r="N14" s="17">
        <v>243</v>
      </c>
      <c r="O14" s="17">
        <v>407</v>
      </c>
      <c r="P14" s="39">
        <v>926</v>
      </c>
      <c r="Q14" s="28" t="s">
        <v>85</v>
      </c>
      <c r="R14" s="422"/>
      <c r="S14" s="137" t="s">
        <v>275</v>
      </c>
      <c r="T14" s="138" t="s">
        <v>104</v>
      </c>
      <c r="U14" s="39">
        <v>1080</v>
      </c>
      <c r="V14" s="375">
        <v>202</v>
      </c>
      <c r="W14" s="28" t="s">
        <v>85</v>
      </c>
    </row>
    <row r="15" spans="1:23" s="7" customFormat="1" ht="13.5" customHeight="1">
      <c r="A15" s="137" t="s">
        <v>124</v>
      </c>
      <c r="B15" s="138" t="s">
        <v>104</v>
      </c>
      <c r="C15" s="16" t="s">
        <v>67</v>
      </c>
      <c r="D15" s="17" t="s">
        <v>67</v>
      </c>
      <c r="E15" s="17" t="s">
        <v>67</v>
      </c>
      <c r="F15" s="17" t="s">
        <v>67</v>
      </c>
      <c r="G15" s="17" t="s">
        <v>67</v>
      </c>
      <c r="H15" s="28" t="s">
        <v>85</v>
      </c>
      <c r="I15" s="192"/>
      <c r="J15" s="137" t="s">
        <v>124</v>
      </c>
      <c r="K15" s="138" t="s">
        <v>104</v>
      </c>
      <c r="L15" s="19" t="s">
        <v>67</v>
      </c>
      <c r="M15" s="17" t="s">
        <v>67</v>
      </c>
      <c r="N15" s="17" t="s">
        <v>67</v>
      </c>
      <c r="O15" s="17" t="s">
        <v>67</v>
      </c>
      <c r="P15" s="39" t="s">
        <v>67</v>
      </c>
      <c r="Q15" s="28" t="s">
        <v>85</v>
      </c>
      <c r="R15" s="422"/>
      <c r="S15" s="137" t="s">
        <v>124</v>
      </c>
      <c r="T15" s="138" t="s">
        <v>104</v>
      </c>
      <c r="U15" s="39" t="s">
        <v>67</v>
      </c>
      <c r="V15" s="375" t="s">
        <v>67</v>
      </c>
      <c r="W15" s="28" t="s">
        <v>85</v>
      </c>
    </row>
    <row r="16" spans="1:23" s="7" customFormat="1" ht="13.5" customHeight="1">
      <c r="A16" s="137" t="s">
        <v>9</v>
      </c>
      <c r="B16" s="138" t="s">
        <v>130</v>
      </c>
      <c r="C16" s="16" t="s">
        <v>194</v>
      </c>
      <c r="D16" s="17">
        <v>100</v>
      </c>
      <c r="E16" s="17">
        <v>110</v>
      </c>
      <c r="F16" s="17" t="s">
        <v>132</v>
      </c>
      <c r="G16" s="17" t="s">
        <v>132</v>
      </c>
      <c r="H16" s="28" t="s">
        <v>85</v>
      </c>
      <c r="I16" s="192"/>
      <c r="J16" s="137" t="s">
        <v>9</v>
      </c>
      <c r="K16" s="138" t="s">
        <v>130</v>
      </c>
      <c r="L16" s="20">
        <v>1600</v>
      </c>
      <c r="M16" s="33" t="s">
        <v>132</v>
      </c>
      <c r="N16" s="33" t="s">
        <v>132</v>
      </c>
      <c r="O16" s="33">
        <v>310</v>
      </c>
      <c r="P16" s="197">
        <v>170</v>
      </c>
      <c r="Q16" s="28" t="s">
        <v>85</v>
      </c>
      <c r="R16" s="422"/>
      <c r="S16" s="137" t="s">
        <v>9</v>
      </c>
      <c r="T16" s="138" t="s">
        <v>130</v>
      </c>
      <c r="U16" s="39" t="s">
        <v>132</v>
      </c>
      <c r="V16" s="375" t="s">
        <v>132</v>
      </c>
      <c r="W16" s="28" t="s">
        <v>85</v>
      </c>
    </row>
    <row r="17" spans="1:23" s="7" customFormat="1" ht="13.5" customHeight="1">
      <c r="A17" s="137" t="s">
        <v>10</v>
      </c>
      <c r="B17" s="138" t="s">
        <v>104</v>
      </c>
      <c r="C17" s="16">
        <v>584</v>
      </c>
      <c r="D17" s="33">
        <v>1210</v>
      </c>
      <c r="E17" s="33">
        <v>2240</v>
      </c>
      <c r="F17" s="17">
        <v>316</v>
      </c>
      <c r="G17" s="17">
        <v>326</v>
      </c>
      <c r="H17" s="28" t="s">
        <v>85</v>
      </c>
      <c r="I17" s="192"/>
      <c r="J17" s="137" t="s">
        <v>10</v>
      </c>
      <c r="K17" s="138" t="s">
        <v>104</v>
      </c>
      <c r="L17" s="20">
        <v>1860</v>
      </c>
      <c r="M17" s="33">
        <v>2540</v>
      </c>
      <c r="N17" s="33">
        <v>228</v>
      </c>
      <c r="O17" s="33">
        <v>442</v>
      </c>
      <c r="P17" s="197">
        <v>1770</v>
      </c>
      <c r="Q17" s="28" t="s">
        <v>85</v>
      </c>
      <c r="R17" s="422"/>
      <c r="S17" s="137" t="s">
        <v>10</v>
      </c>
      <c r="T17" s="138" t="s">
        <v>104</v>
      </c>
      <c r="U17" s="39">
        <v>2640</v>
      </c>
      <c r="V17" s="375">
        <v>190</v>
      </c>
      <c r="W17" s="28" t="s">
        <v>85</v>
      </c>
    </row>
    <row r="18" spans="1:23" s="7" customFormat="1" ht="13.5" customHeight="1">
      <c r="A18" s="137" t="s">
        <v>125</v>
      </c>
      <c r="B18" s="138" t="s">
        <v>130</v>
      </c>
      <c r="C18" s="172">
        <v>32900</v>
      </c>
      <c r="D18" s="33">
        <v>71200</v>
      </c>
      <c r="E18" s="33">
        <v>124000</v>
      </c>
      <c r="F18" s="17">
        <v>480</v>
      </c>
      <c r="G18" s="33">
        <v>22800</v>
      </c>
      <c r="H18" s="28" t="s">
        <v>85</v>
      </c>
      <c r="I18" s="192"/>
      <c r="J18" s="137" t="s">
        <v>125</v>
      </c>
      <c r="K18" s="138" t="s">
        <v>130</v>
      </c>
      <c r="L18" s="20">
        <v>84200</v>
      </c>
      <c r="M18" s="232" t="s">
        <v>43</v>
      </c>
      <c r="N18" s="232">
        <v>8200</v>
      </c>
      <c r="O18" s="232">
        <v>23300</v>
      </c>
      <c r="P18" s="381">
        <v>81800</v>
      </c>
      <c r="Q18" s="28" t="s">
        <v>85</v>
      </c>
      <c r="R18" s="422"/>
      <c r="S18" s="137" t="s">
        <v>125</v>
      </c>
      <c r="T18" s="138" t="s">
        <v>130</v>
      </c>
      <c r="U18" s="430">
        <v>93900</v>
      </c>
      <c r="V18" s="395">
        <v>9400</v>
      </c>
      <c r="W18" s="28" t="s">
        <v>85</v>
      </c>
    </row>
    <row r="19" spans="1:23" s="7" customFormat="1" ht="13.5" customHeight="1">
      <c r="A19" s="137" t="s">
        <v>126</v>
      </c>
      <c r="B19" s="138" t="s">
        <v>130</v>
      </c>
      <c r="C19" s="16">
        <v>250</v>
      </c>
      <c r="D19" s="17" t="s">
        <v>197</v>
      </c>
      <c r="E19" s="33">
        <v>2900</v>
      </c>
      <c r="F19" s="17">
        <v>760</v>
      </c>
      <c r="G19" s="17">
        <v>270</v>
      </c>
      <c r="H19" s="28" t="s">
        <v>85</v>
      </c>
      <c r="I19" s="192"/>
      <c r="J19" s="137" t="s">
        <v>126</v>
      </c>
      <c r="K19" s="138" t="s">
        <v>130</v>
      </c>
      <c r="L19" s="19" t="s">
        <v>215</v>
      </c>
      <c r="M19" s="17" t="s">
        <v>132</v>
      </c>
      <c r="N19" s="33">
        <v>8600</v>
      </c>
      <c r="O19" s="33">
        <v>280</v>
      </c>
      <c r="P19" s="197">
        <v>20</v>
      </c>
      <c r="Q19" s="28" t="s">
        <v>85</v>
      </c>
      <c r="R19" s="422"/>
      <c r="S19" s="137" t="s">
        <v>126</v>
      </c>
      <c r="T19" s="138" t="s">
        <v>130</v>
      </c>
      <c r="U19" s="39" t="s">
        <v>132</v>
      </c>
      <c r="V19" s="375">
        <v>1130</v>
      </c>
      <c r="W19" s="28" t="s">
        <v>85</v>
      </c>
    </row>
    <row r="20" spans="1:23" s="7" customFormat="1" ht="13.5" customHeight="1">
      <c r="A20" s="137" t="s">
        <v>127</v>
      </c>
      <c r="B20" s="138" t="s">
        <v>130</v>
      </c>
      <c r="C20" s="16">
        <v>31</v>
      </c>
      <c r="D20" s="17">
        <v>51</v>
      </c>
      <c r="E20" s="17">
        <v>444</v>
      </c>
      <c r="F20" s="17">
        <v>18</v>
      </c>
      <c r="G20" s="17">
        <v>16</v>
      </c>
      <c r="H20" s="28" t="s">
        <v>85</v>
      </c>
      <c r="I20" s="192"/>
      <c r="J20" s="137" t="s">
        <v>127</v>
      </c>
      <c r="K20" s="138" t="s">
        <v>130</v>
      </c>
      <c r="L20" s="19">
        <v>45</v>
      </c>
      <c r="M20" s="17">
        <v>386</v>
      </c>
      <c r="N20" s="17">
        <v>102</v>
      </c>
      <c r="O20" s="17">
        <v>25</v>
      </c>
      <c r="P20" s="39">
        <v>3</v>
      </c>
      <c r="Q20" s="28" t="s">
        <v>85</v>
      </c>
      <c r="R20" s="422"/>
      <c r="S20" s="137" t="s">
        <v>127</v>
      </c>
      <c r="T20" s="138" t="s">
        <v>130</v>
      </c>
      <c r="U20" s="39">
        <v>32</v>
      </c>
      <c r="V20" s="375">
        <v>44</v>
      </c>
      <c r="W20" s="28" t="s">
        <v>85</v>
      </c>
    </row>
    <row r="21" spans="1:23" s="7" customFormat="1" ht="13.5" customHeight="1">
      <c r="A21" s="137" t="s">
        <v>13</v>
      </c>
      <c r="B21" s="138" t="s">
        <v>104</v>
      </c>
      <c r="C21" s="16">
        <v>10.6</v>
      </c>
      <c r="D21" s="17">
        <v>8.3000000000000007</v>
      </c>
      <c r="E21" s="17" t="s">
        <v>96</v>
      </c>
      <c r="F21" s="17">
        <v>32.5</v>
      </c>
      <c r="G21" s="17">
        <v>14.3</v>
      </c>
      <c r="H21" s="28">
        <v>1500</v>
      </c>
      <c r="I21" s="192"/>
      <c r="J21" s="137" t="s">
        <v>13</v>
      </c>
      <c r="K21" s="138" t="s">
        <v>104</v>
      </c>
      <c r="L21" s="19" t="s">
        <v>96</v>
      </c>
      <c r="M21" s="17">
        <v>16.100000000000001</v>
      </c>
      <c r="N21" s="17">
        <v>77.2</v>
      </c>
      <c r="O21" s="17">
        <v>28.9</v>
      </c>
      <c r="P21" s="39">
        <v>6.8</v>
      </c>
      <c r="Q21" s="28">
        <v>1500</v>
      </c>
      <c r="R21" s="422"/>
      <c r="S21" s="137" t="s">
        <v>13</v>
      </c>
      <c r="T21" s="138" t="s">
        <v>104</v>
      </c>
      <c r="U21" s="39">
        <v>12</v>
      </c>
      <c r="V21" s="426">
        <v>34.9</v>
      </c>
      <c r="W21" s="28">
        <v>1500</v>
      </c>
    </row>
    <row r="22" spans="1:23" s="7" customFormat="1" ht="13.5" customHeight="1">
      <c r="A22" s="137" t="s">
        <v>93</v>
      </c>
      <c r="B22" s="138" t="s">
        <v>104</v>
      </c>
      <c r="C22" s="16" t="s">
        <v>96</v>
      </c>
      <c r="D22" s="17" t="s">
        <v>96</v>
      </c>
      <c r="E22" s="17">
        <v>11</v>
      </c>
      <c r="F22" s="200" t="s">
        <v>43</v>
      </c>
      <c r="G22" s="39" t="s">
        <v>96</v>
      </c>
      <c r="H22" s="28">
        <v>300</v>
      </c>
      <c r="I22" s="242"/>
      <c r="J22" s="137" t="s">
        <v>93</v>
      </c>
      <c r="K22" s="138" t="s">
        <v>104</v>
      </c>
      <c r="L22" s="38">
        <v>40</v>
      </c>
      <c r="M22" s="39">
        <v>40</v>
      </c>
      <c r="N22" s="39" t="s">
        <v>96</v>
      </c>
      <c r="O22" s="40" t="s">
        <v>43</v>
      </c>
      <c r="P22" s="39" t="s">
        <v>43</v>
      </c>
      <c r="Q22" s="28">
        <v>300</v>
      </c>
      <c r="R22" s="422"/>
      <c r="S22" s="137" t="s">
        <v>93</v>
      </c>
      <c r="T22" s="138" t="s">
        <v>104</v>
      </c>
      <c r="U22" s="39" t="s">
        <v>43</v>
      </c>
      <c r="V22" s="375" t="s">
        <v>43</v>
      </c>
      <c r="W22" s="28">
        <v>300</v>
      </c>
    </row>
    <row r="23" spans="1:23" s="7" customFormat="1" ht="13.5" customHeight="1">
      <c r="A23" s="142" t="s">
        <v>94</v>
      </c>
      <c r="B23" s="146" t="s">
        <v>104</v>
      </c>
      <c r="C23" s="21">
        <v>51</v>
      </c>
      <c r="D23" s="15">
        <v>87</v>
      </c>
      <c r="E23" s="15">
        <v>147</v>
      </c>
      <c r="F23" s="199" t="s">
        <v>43</v>
      </c>
      <c r="G23" s="40">
        <v>35</v>
      </c>
      <c r="H23" s="274">
        <v>600</v>
      </c>
      <c r="I23" s="242"/>
      <c r="J23" s="142" t="s">
        <v>94</v>
      </c>
      <c r="K23" s="138" t="s">
        <v>104</v>
      </c>
      <c r="L23" s="230">
        <v>108</v>
      </c>
      <c r="M23" s="40">
        <v>158</v>
      </c>
      <c r="N23" s="40">
        <v>45</v>
      </c>
      <c r="O23" s="199" t="s">
        <v>43</v>
      </c>
      <c r="P23" s="43" t="s">
        <v>43</v>
      </c>
      <c r="Q23" s="28">
        <v>600</v>
      </c>
      <c r="R23" s="422"/>
      <c r="S23" s="142" t="s">
        <v>94</v>
      </c>
      <c r="T23" s="138" t="s">
        <v>104</v>
      </c>
      <c r="U23" s="43" t="s">
        <v>43</v>
      </c>
      <c r="V23" s="374" t="s">
        <v>43</v>
      </c>
      <c r="W23" s="28">
        <v>600</v>
      </c>
    </row>
    <row r="24" spans="1:23" s="7" customFormat="1" ht="13.5" customHeight="1">
      <c r="A24" s="282" t="s">
        <v>101</v>
      </c>
      <c r="B24" s="283"/>
      <c r="C24" s="283"/>
      <c r="D24" s="283"/>
      <c r="E24" s="283"/>
      <c r="F24" s="283"/>
      <c r="G24" s="280"/>
      <c r="H24" s="284"/>
      <c r="I24" s="278"/>
      <c r="J24" s="145" t="s">
        <v>101</v>
      </c>
      <c r="K24" s="280"/>
      <c r="L24" s="280"/>
      <c r="M24" s="280"/>
      <c r="N24" s="280"/>
      <c r="O24" s="280"/>
      <c r="P24" s="280"/>
      <c r="Q24" s="281"/>
      <c r="R24" s="421"/>
      <c r="S24" s="145" t="s">
        <v>101</v>
      </c>
      <c r="T24" s="280"/>
      <c r="U24" s="280"/>
      <c r="V24" s="280"/>
      <c r="W24" s="281"/>
    </row>
    <row r="25" spans="1:23" s="7" customFormat="1" ht="13.5" customHeight="1">
      <c r="A25" s="137" t="s">
        <v>14</v>
      </c>
      <c r="B25" s="147" t="s">
        <v>104</v>
      </c>
      <c r="C25" s="16" t="s">
        <v>193</v>
      </c>
      <c r="D25" s="17" t="s">
        <v>193</v>
      </c>
      <c r="E25" s="17" t="s">
        <v>71</v>
      </c>
      <c r="F25" s="17" t="s">
        <v>71</v>
      </c>
      <c r="G25" s="17">
        <v>0.31</v>
      </c>
      <c r="H25" s="29" t="s">
        <v>85</v>
      </c>
      <c r="I25" s="192"/>
      <c r="J25" s="137" t="s">
        <v>14</v>
      </c>
      <c r="K25" s="147" t="s">
        <v>104</v>
      </c>
      <c r="L25" s="19">
        <v>4.9000000000000002E-2</v>
      </c>
      <c r="M25" s="17">
        <v>0.53</v>
      </c>
      <c r="N25" s="17">
        <v>0.12</v>
      </c>
      <c r="O25" s="17">
        <v>0.1</v>
      </c>
      <c r="P25" s="411">
        <v>0.03</v>
      </c>
      <c r="Q25" s="29" t="s">
        <v>85</v>
      </c>
      <c r="R25" s="370"/>
      <c r="S25" s="137" t="s">
        <v>14</v>
      </c>
      <c r="T25" s="147" t="s">
        <v>104</v>
      </c>
      <c r="U25" s="39">
        <v>0.13</v>
      </c>
      <c r="V25" s="427">
        <v>0.96</v>
      </c>
      <c r="W25" s="29" t="s">
        <v>85</v>
      </c>
    </row>
    <row r="26" spans="1:23" s="7" customFormat="1" ht="13.5" customHeight="1">
      <c r="A26" s="137" t="s">
        <v>15</v>
      </c>
      <c r="B26" s="147" t="s">
        <v>104</v>
      </c>
      <c r="C26" s="16" t="s">
        <v>193</v>
      </c>
      <c r="D26" s="17" t="s">
        <v>193</v>
      </c>
      <c r="E26" s="17" t="s">
        <v>193</v>
      </c>
      <c r="F26" s="17" t="s">
        <v>193</v>
      </c>
      <c r="G26" s="17" t="s">
        <v>68</v>
      </c>
      <c r="H26" s="30" t="s">
        <v>85</v>
      </c>
      <c r="I26" s="192"/>
      <c r="J26" s="137" t="s">
        <v>15</v>
      </c>
      <c r="K26" s="147" t="s">
        <v>104</v>
      </c>
      <c r="L26" s="19" t="s">
        <v>68</v>
      </c>
      <c r="M26" s="17" t="s">
        <v>68</v>
      </c>
      <c r="N26" s="17" t="s">
        <v>68</v>
      </c>
      <c r="O26" s="17" t="s">
        <v>68</v>
      </c>
      <c r="P26" s="39" t="s">
        <v>237</v>
      </c>
      <c r="Q26" s="30" t="s">
        <v>85</v>
      </c>
      <c r="R26" s="423"/>
      <c r="S26" s="137" t="s">
        <v>15</v>
      </c>
      <c r="T26" s="147" t="s">
        <v>104</v>
      </c>
      <c r="U26" s="39" t="s">
        <v>68</v>
      </c>
      <c r="V26" s="39" t="s">
        <v>68</v>
      </c>
      <c r="W26" s="30" t="s">
        <v>85</v>
      </c>
    </row>
    <row r="27" spans="1:23" s="7" customFormat="1" ht="13.5" customHeight="1">
      <c r="A27" s="137" t="s">
        <v>16</v>
      </c>
      <c r="B27" s="147" t="s">
        <v>104</v>
      </c>
      <c r="C27" s="16">
        <v>2E-3</v>
      </c>
      <c r="D27" s="17">
        <v>2E-3</v>
      </c>
      <c r="E27" s="17">
        <v>3.0000000000000001E-3</v>
      </c>
      <c r="F27" s="17">
        <v>2E-3</v>
      </c>
      <c r="G27" s="17" t="s">
        <v>68</v>
      </c>
      <c r="H27" s="30">
        <v>0.2</v>
      </c>
      <c r="I27" s="192"/>
      <c r="J27" s="137" t="s">
        <v>16</v>
      </c>
      <c r="K27" s="147" t="s">
        <v>104</v>
      </c>
      <c r="L27" s="19">
        <v>4.0000000000000001E-3</v>
      </c>
      <c r="M27" s="17">
        <v>6.0000000000000001E-3</v>
      </c>
      <c r="N27" s="17" t="s">
        <v>68</v>
      </c>
      <c r="O27" s="17">
        <v>2E-3</v>
      </c>
      <c r="P27" s="39">
        <v>1.9E-3</v>
      </c>
      <c r="Q27" s="30">
        <v>0.2</v>
      </c>
      <c r="R27" s="423"/>
      <c r="S27" s="137" t="s">
        <v>16</v>
      </c>
      <c r="T27" s="147" t="s">
        <v>104</v>
      </c>
      <c r="U27" s="39">
        <v>3.0000000000000001E-3</v>
      </c>
      <c r="V27" s="428">
        <v>2E-3</v>
      </c>
      <c r="W27" s="30">
        <v>0.2</v>
      </c>
    </row>
    <row r="28" spans="1:23" s="7" customFormat="1" ht="13.5" customHeight="1">
      <c r="A28" s="137" t="s">
        <v>17</v>
      </c>
      <c r="B28" s="147" t="s">
        <v>104</v>
      </c>
      <c r="C28" s="16">
        <v>0.22</v>
      </c>
      <c r="D28" s="17">
        <v>0.37</v>
      </c>
      <c r="E28" s="17">
        <v>0.6</v>
      </c>
      <c r="F28" s="17">
        <v>0.14000000000000001</v>
      </c>
      <c r="G28" s="17">
        <v>0.16</v>
      </c>
      <c r="H28" s="28" t="s">
        <v>85</v>
      </c>
      <c r="I28" s="192"/>
      <c r="J28" s="137" t="s">
        <v>17</v>
      </c>
      <c r="K28" s="147" t="s">
        <v>104</v>
      </c>
      <c r="L28" s="19">
        <v>0.72</v>
      </c>
      <c r="M28" s="17">
        <v>0.62</v>
      </c>
      <c r="N28" s="17">
        <v>0.14000000000000001</v>
      </c>
      <c r="O28" s="17">
        <v>0.16</v>
      </c>
      <c r="P28" s="39">
        <v>0.56799999999999995</v>
      </c>
      <c r="Q28" s="28" t="s">
        <v>85</v>
      </c>
      <c r="R28" s="422"/>
      <c r="S28" s="137" t="s">
        <v>17</v>
      </c>
      <c r="T28" s="147" t="s">
        <v>104</v>
      </c>
      <c r="U28" s="39">
        <v>0.7</v>
      </c>
      <c r="V28" s="427">
        <v>0.11</v>
      </c>
      <c r="W28" s="28" t="s">
        <v>85</v>
      </c>
    </row>
    <row r="29" spans="1:23" s="7" customFormat="1" ht="13.5" customHeight="1">
      <c r="A29" s="137" t="s">
        <v>18</v>
      </c>
      <c r="B29" s="147" t="s">
        <v>104</v>
      </c>
      <c r="C29" s="16" t="s">
        <v>76</v>
      </c>
      <c r="D29" s="17" t="s">
        <v>76</v>
      </c>
      <c r="E29" s="17" t="s">
        <v>76</v>
      </c>
      <c r="F29" s="17" t="s">
        <v>76</v>
      </c>
      <c r="G29" s="17" t="s">
        <v>68</v>
      </c>
      <c r="H29" s="30" t="s">
        <v>85</v>
      </c>
      <c r="I29" s="192"/>
      <c r="J29" s="137" t="s">
        <v>18</v>
      </c>
      <c r="K29" s="147" t="s">
        <v>104</v>
      </c>
      <c r="L29" s="19" t="s">
        <v>68</v>
      </c>
      <c r="M29" s="17" t="s">
        <v>68</v>
      </c>
      <c r="N29" s="17" t="s">
        <v>68</v>
      </c>
      <c r="O29" s="17" t="s">
        <v>68</v>
      </c>
      <c r="P29" s="39" t="s">
        <v>237</v>
      </c>
      <c r="Q29" s="30" t="s">
        <v>85</v>
      </c>
      <c r="R29" s="423"/>
      <c r="S29" s="137" t="s">
        <v>18</v>
      </c>
      <c r="T29" s="147" t="s">
        <v>104</v>
      </c>
      <c r="U29" s="39" t="s">
        <v>68</v>
      </c>
      <c r="V29" s="39" t="s">
        <v>68</v>
      </c>
      <c r="W29" s="30" t="s">
        <v>85</v>
      </c>
    </row>
    <row r="30" spans="1:23" s="7" customFormat="1" ht="13.5" customHeight="1">
      <c r="A30" s="137" t="s">
        <v>19</v>
      </c>
      <c r="B30" s="147" t="s">
        <v>104</v>
      </c>
      <c r="C30" s="16">
        <v>0.54</v>
      </c>
      <c r="D30" s="17">
        <v>0.78</v>
      </c>
      <c r="E30" s="17">
        <v>1.41</v>
      </c>
      <c r="F30" s="17">
        <v>0.3</v>
      </c>
      <c r="G30" s="17">
        <v>0.38</v>
      </c>
      <c r="H30" s="31" t="s">
        <v>85</v>
      </c>
      <c r="I30" s="192"/>
      <c r="J30" s="137" t="s">
        <v>19</v>
      </c>
      <c r="K30" s="147" t="s">
        <v>104</v>
      </c>
      <c r="L30" s="19">
        <v>1.37</v>
      </c>
      <c r="M30" s="17">
        <v>1.45</v>
      </c>
      <c r="N30" s="17">
        <v>0.31</v>
      </c>
      <c r="O30" s="17">
        <v>0.48</v>
      </c>
      <c r="P30" s="39">
        <v>0.96</v>
      </c>
      <c r="Q30" s="31" t="s">
        <v>85</v>
      </c>
      <c r="R30" s="424"/>
      <c r="S30" s="137" t="s">
        <v>19</v>
      </c>
      <c r="T30" s="147" t="s">
        <v>104</v>
      </c>
      <c r="U30" s="39">
        <v>1.17</v>
      </c>
      <c r="V30" s="427">
        <v>0.24</v>
      </c>
      <c r="W30" s="31" t="s">
        <v>85</v>
      </c>
    </row>
    <row r="31" spans="1:23" s="7" customFormat="1" ht="13.5" customHeight="1">
      <c r="A31" s="137" t="s">
        <v>20</v>
      </c>
      <c r="B31" s="147" t="s">
        <v>104</v>
      </c>
      <c r="C31" s="16" t="s">
        <v>77</v>
      </c>
      <c r="D31" s="17" t="s">
        <v>77</v>
      </c>
      <c r="E31" s="17" t="s">
        <v>77</v>
      </c>
      <c r="F31" s="17" t="s">
        <v>77</v>
      </c>
      <c r="G31" s="17" t="s">
        <v>237</v>
      </c>
      <c r="H31" s="30">
        <v>0.1</v>
      </c>
      <c r="I31" s="192"/>
      <c r="J31" s="137" t="s">
        <v>20</v>
      </c>
      <c r="K31" s="147" t="s">
        <v>104</v>
      </c>
      <c r="L31" s="19" t="s">
        <v>237</v>
      </c>
      <c r="M31" s="17" t="s">
        <v>237</v>
      </c>
      <c r="N31" s="17" t="s">
        <v>237</v>
      </c>
      <c r="O31" s="17" t="s">
        <v>237</v>
      </c>
      <c r="P31" s="39" t="s">
        <v>314</v>
      </c>
      <c r="Q31" s="30">
        <v>0.1</v>
      </c>
      <c r="R31" s="423"/>
      <c r="S31" s="137" t="s">
        <v>20</v>
      </c>
      <c r="T31" s="147" t="s">
        <v>104</v>
      </c>
      <c r="U31" s="39" t="s">
        <v>237</v>
      </c>
      <c r="V31" s="39" t="s">
        <v>237</v>
      </c>
      <c r="W31" s="30">
        <v>0.1</v>
      </c>
    </row>
    <row r="32" spans="1:23" s="7" customFormat="1" ht="13.5" customHeight="1">
      <c r="A32" s="137" t="s">
        <v>21</v>
      </c>
      <c r="B32" s="147" t="s">
        <v>104</v>
      </c>
      <c r="C32" s="16">
        <v>56.9</v>
      </c>
      <c r="D32" s="17">
        <v>78.599999999999994</v>
      </c>
      <c r="E32" s="17">
        <v>94.3</v>
      </c>
      <c r="F32" s="17">
        <v>46.2</v>
      </c>
      <c r="G32" s="17">
        <v>45.7</v>
      </c>
      <c r="H32" s="30" t="s">
        <v>85</v>
      </c>
      <c r="I32" s="192"/>
      <c r="J32" s="137" t="s">
        <v>21</v>
      </c>
      <c r="K32" s="147" t="s">
        <v>104</v>
      </c>
      <c r="L32" s="19">
        <v>96.3</v>
      </c>
      <c r="M32" s="17">
        <v>93.8</v>
      </c>
      <c r="N32" s="17">
        <v>64.2</v>
      </c>
      <c r="O32" s="17">
        <v>52.6</v>
      </c>
      <c r="P32" s="39">
        <v>83.8</v>
      </c>
      <c r="Q32" s="30" t="s">
        <v>85</v>
      </c>
      <c r="R32" s="423"/>
      <c r="S32" s="137" t="s">
        <v>21</v>
      </c>
      <c r="T32" s="147" t="s">
        <v>104</v>
      </c>
      <c r="U32" s="39">
        <v>90</v>
      </c>
      <c r="V32" s="426">
        <v>35.5</v>
      </c>
      <c r="W32" s="30" t="s">
        <v>85</v>
      </c>
    </row>
    <row r="33" spans="1:23" s="7" customFormat="1" ht="13.5" customHeight="1">
      <c r="A33" s="137" t="s">
        <v>22</v>
      </c>
      <c r="B33" s="147" t="s">
        <v>104</v>
      </c>
      <c r="C33" s="16" t="s">
        <v>78</v>
      </c>
      <c r="D33" s="17">
        <v>0.04</v>
      </c>
      <c r="E33" s="17" t="s">
        <v>78</v>
      </c>
      <c r="F33" s="17" t="s">
        <v>78</v>
      </c>
      <c r="G33" s="17" t="s">
        <v>68</v>
      </c>
      <c r="H33" s="30">
        <v>5</v>
      </c>
      <c r="I33" s="192"/>
      <c r="J33" s="137" t="s">
        <v>22</v>
      </c>
      <c r="K33" s="147" t="s">
        <v>104</v>
      </c>
      <c r="L33" s="19">
        <v>3.0000000000000001E-3</v>
      </c>
      <c r="M33" s="17">
        <v>7.0000000000000001E-3</v>
      </c>
      <c r="N33" s="17" t="s">
        <v>68</v>
      </c>
      <c r="O33" s="17">
        <v>1E-3</v>
      </c>
      <c r="P33" s="413">
        <v>2E-3</v>
      </c>
      <c r="Q33" s="30">
        <v>5</v>
      </c>
      <c r="R33" s="423"/>
      <c r="S33" s="137" t="s">
        <v>22</v>
      </c>
      <c r="T33" s="147" t="s">
        <v>104</v>
      </c>
      <c r="U33" s="39">
        <v>2E-3</v>
      </c>
      <c r="V33" s="427" t="s">
        <v>68</v>
      </c>
      <c r="W33" s="30">
        <v>5</v>
      </c>
    </row>
    <row r="34" spans="1:23" s="7" customFormat="1" ht="13.5" customHeight="1">
      <c r="A34" s="137" t="s">
        <v>23</v>
      </c>
      <c r="B34" s="147" t="s">
        <v>104</v>
      </c>
      <c r="C34" s="16" t="s">
        <v>74</v>
      </c>
      <c r="D34" s="17" t="s">
        <v>74</v>
      </c>
      <c r="E34" s="17" t="s">
        <v>74</v>
      </c>
      <c r="F34" s="17" t="s">
        <v>74</v>
      </c>
      <c r="G34" s="17">
        <v>1E-3</v>
      </c>
      <c r="H34" s="30">
        <v>5</v>
      </c>
      <c r="I34" s="192"/>
      <c r="J34" s="137" t="s">
        <v>23</v>
      </c>
      <c r="K34" s="147" t="s">
        <v>104</v>
      </c>
      <c r="L34" s="19">
        <v>4.0000000000000001E-3</v>
      </c>
      <c r="M34" s="17">
        <v>8.0000000000000002E-3</v>
      </c>
      <c r="N34" s="17">
        <v>1E-3</v>
      </c>
      <c r="O34" s="17">
        <v>2E-3</v>
      </c>
      <c r="P34" s="39">
        <v>4.1000000000000003E-3</v>
      </c>
      <c r="Q34" s="30">
        <v>5</v>
      </c>
      <c r="R34" s="423"/>
      <c r="S34" s="137" t="s">
        <v>23</v>
      </c>
      <c r="T34" s="147" t="s">
        <v>104</v>
      </c>
      <c r="U34" s="39">
        <v>4.0000000000000001E-3</v>
      </c>
      <c r="V34" s="428">
        <v>2E-3</v>
      </c>
      <c r="W34" s="30">
        <v>5</v>
      </c>
    </row>
    <row r="35" spans="1:23" s="7" customFormat="1" ht="13.5" customHeight="1">
      <c r="A35" s="137" t="s">
        <v>24</v>
      </c>
      <c r="B35" s="147" t="s">
        <v>104</v>
      </c>
      <c r="C35" s="16" t="s">
        <v>74</v>
      </c>
      <c r="D35" s="17" t="s">
        <v>74</v>
      </c>
      <c r="E35" s="17" t="s">
        <v>74</v>
      </c>
      <c r="F35" s="17">
        <v>0.02</v>
      </c>
      <c r="G35" s="17">
        <v>5.0000000000000001E-3</v>
      </c>
      <c r="H35" s="28">
        <v>1</v>
      </c>
      <c r="I35" s="192"/>
      <c r="J35" s="137" t="s">
        <v>24</v>
      </c>
      <c r="K35" s="147" t="s">
        <v>104</v>
      </c>
      <c r="L35" s="19">
        <v>2E-3</v>
      </c>
      <c r="M35" s="17">
        <v>1.2999999999999999E-2</v>
      </c>
      <c r="N35" s="17">
        <v>6.0000000000000001E-3</v>
      </c>
      <c r="O35" s="17">
        <v>3.0000000000000001E-3</v>
      </c>
      <c r="P35" s="39">
        <v>4.7000000000000002E-3</v>
      </c>
      <c r="Q35" s="28">
        <v>1</v>
      </c>
      <c r="R35" s="422"/>
      <c r="S35" s="137" t="s">
        <v>24</v>
      </c>
      <c r="T35" s="147" t="s">
        <v>104</v>
      </c>
      <c r="U35" s="39">
        <v>3.0000000000000001E-3</v>
      </c>
      <c r="V35" s="428">
        <v>0.01</v>
      </c>
      <c r="W35" s="28">
        <v>1</v>
      </c>
    </row>
    <row r="36" spans="1:23" s="7" customFormat="1" ht="13.5" customHeight="1">
      <c r="A36" s="137" t="s">
        <v>25</v>
      </c>
      <c r="B36" s="147" t="s">
        <v>104</v>
      </c>
      <c r="C36" s="16">
        <v>12.1</v>
      </c>
      <c r="D36" s="17">
        <v>7.72</v>
      </c>
      <c r="E36" s="17">
        <v>5.0999999999999996</v>
      </c>
      <c r="F36" s="17">
        <v>2.91</v>
      </c>
      <c r="G36" s="17">
        <v>6.25</v>
      </c>
      <c r="H36" s="29">
        <v>50</v>
      </c>
      <c r="I36" s="192"/>
      <c r="J36" s="137" t="s">
        <v>25</v>
      </c>
      <c r="K36" s="147" t="s">
        <v>104</v>
      </c>
      <c r="L36" s="19">
        <v>23</v>
      </c>
      <c r="M36" s="17">
        <v>40.200000000000003</v>
      </c>
      <c r="N36" s="17">
        <v>2.88</v>
      </c>
      <c r="O36" s="17">
        <v>3.88</v>
      </c>
      <c r="P36" s="39">
        <v>9.39</v>
      </c>
      <c r="Q36" s="29">
        <v>50</v>
      </c>
      <c r="R36" s="370"/>
      <c r="S36" s="137" t="s">
        <v>25</v>
      </c>
      <c r="T36" s="147" t="s">
        <v>104</v>
      </c>
      <c r="U36" s="39">
        <v>6.99</v>
      </c>
      <c r="V36" s="426">
        <v>13.2</v>
      </c>
      <c r="W36" s="29">
        <v>50</v>
      </c>
    </row>
    <row r="37" spans="1:23" s="7" customFormat="1" ht="13.5" customHeight="1">
      <c r="A37" s="137" t="s">
        <v>26</v>
      </c>
      <c r="B37" s="147" t="s">
        <v>104</v>
      </c>
      <c r="C37" s="16" t="s">
        <v>236</v>
      </c>
      <c r="D37" s="17" t="s">
        <v>236</v>
      </c>
      <c r="E37" s="17" t="s">
        <v>78</v>
      </c>
      <c r="F37" s="17" t="s">
        <v>78</v>
      </c>
      <c r="G37" s="17" t="s">
        <v>68</v>
      </c>
      <c r="H37" s="32">
        <v>0.5</v>
      </c>
      <c r="I37" s="192"/>
      <c r="J37" s="137" t="s">
        <v>26</v>
      </c>
      <c r="K37" s="147" t="s">
        <v>104</v>
      </c>
      <c r="L37" s="19" t="s">
        <v>68</v>
      </c>
      <c r="M37" s="17" t="s">
        <v>68</v>
      </c>
      <c r="N37" s="17" t="s">
        <v>68</v>
      </c>
      <c r="O37" s="17" t="s">
        <v>68</v>
      </c>
      <c r="P37" s="39" t="s">
        <v>237</v>
      </c>
      <c r="Q37" s="32">
        <v>0.5</v>
      </c>
      <c r="R37" s="425"/>
      <c r="S37" s="137" t="s">
        <v>26</v>
      </c>
      <c r="T37" s="147" t="s">
        <v>104</v>
      </c>
      <c r="U37" s="39" t="s">
        <v>68</v>
      </c>
      <c r="V37" s="428">
        <v>1E-3</v>
      </c>
      <c r="W37" s="32">
        <v>0.5</v>
      </c>
    </row>
    <row r="38" spans="1:23" s="7" customFormat="1" ht="13.5" customHeight="1">
      <c r="A38" s="137" t="s">
        <v>27</v>
      </c>
      <c r="B38" s="147" t="s">
        <v>104</v>
      </c>
      <c r="C38" s="16">
        <v>18.8</v>
      </c>
      <c r="D38" s="17">
        <v>31.6</v>
      </c>
      <c r="E38" s="17">
        <v>43.2</v>
      </c>
      <c r="F38" s="17">
        <v>13.4</v>
      </c>
      <c r="G38" s="17">
        <v>13.5</v>
      </c>
      <c r="H38" s="30" t="s">
        <v>85</v>
      </c>
      <c r="I38" s="192"/>
      <c r="J38" s="137" t="s">
        <v>27</v>
      </c>
      <c r="K38" s="147" t="s">
        <v>104</v>
      </c>
      <c r="L38" s="19">
        <v>43.8</v>
      </c>
      <c r="M38" s="17">
        <v>39.799999999999997</v>
      </c>
      <c r="N38" s="17">
        <v>20.5</v>
      </c>
      <c r="O38" s="17">
        <v>17.2</v>
      </c>
      <c r="P38" s="39">
        <v>37.5</v>
      </c>
      <c r="Q38" s="30" t="s">
        <v>85</v>
      </c>
      <c r="R38" s="423"/>
      <c r="S38" s="137" t="s">
        <v>27</v>
      </c>
      <c r="T38" s="147" t="s">
        <v>104</v>
      </c>
      <c r="U38" s="39">
        <v>39.700000000000003</v>
      </c>
      <c r="V38" s="427">
        <v>9.6199999999999992</v>
      </c>
      <c r="W38" s="30" t="s">
        <v>85</v>
      </c>
    </row>
    <row r="39" spans="1:23" s="7" customFormat="1" ht="13.5" customHeight="1">
      <c r="A39" s="137" t="s">
        <v>28</v>
      </c>
      <c r="B39" s="147" t="s">
        <v>104</v>
      </c>
      <c r="C39" s="16">
        <v>1.1499999999999999</v>
      </c>
      <c r="D39" s="17">
        <v>1.47</v>
      </c>
      <c r="E39" s="17">
        <v>1.4</v>
      </c>
      <c r="F39" s="17">
        <v>1.07</v>
      </c>
      <c r="G39" s="17">
        <v>1.1000000000000001</v>
      </c>
      <c r="H39" s="29">
        <v>5</v>
      </c>
      <c r="I39" s="192"/>
      <c r="J39" s="137" t="s">
        <v>28</v>
      </c>
      <c r="K39" s="147" t="s">
        <v>104</v>
      </c>
      <c r="L39" s="19">
        <v>1.55</v>
      </c>
      <c r="M39" s="17">
        <v>1.65</v>
      </c>
      <c r="N39" s="17">
        <v>1.18</v>
      </c>
      <c r="O39" s="17">
        <v>1.1000000000000001</v>
      </c>
      <c r="P39" s="39">
        <v>1.67</v>
      </c>
      <c r="Q39" s="29">
        <v>5</v>
      </c>
      <c r="R39" s="370"/>
      <c r="S39" s="137" t="s">
        <v>28</v>
      </c>
      <c r="T39" s="147" t="s">
        <v>104</v>
      </c>
      <c r="U39" s="39">
        <v>1.48</v>
      </c>
      <c r="V39" s="427">
        <v>0.72</v>
      </c>
      <c r="W39" s="29">
        <v>5</v>
      </c>
    </row>
    <row r="40" spans="1:23" s="7" customFormat="1" ht="13.5" customHeight="1">
      <c r="A40" s="137" t="s">
        <v>249</v>
      </c>
      <c r="B40" s="147" t="s">
        <v>104</v>
      </c>
      <c r="C40" s="16" t="s">
        <v>250</v>
      </c>
      <c r="D40" s="22" t="s">
        <v>43</v>
      </c>
      <c r="E40" s="22" t="s">
        <v>43</v>
      </c>
      <c r="F40" s="22" t="s">
        <v>43</v>
      </c>
      <c r="G40" s="17" t="s">
        <v>250</v>
      </c>
      <c r="H40" s="29">
        <v>0.05</v>
      </c>
      <c r="I40" s="193"/>
      <c r="J40" s="137" t="s">
        <v>249</v>
      </c>
      <c r="K40" s="147" t="s">
        <v>104</v>
      </c>
      <c r="L40" s="19" t="s">
        <v>250</v>
      </c>
      <c r="M40" s="17" t="s">
        <v>250</v>
      </c>
      <c r="N40" s="17" t="s">
        <v>250</v>
      </c>
      <c r="O40" s="17" t="s">
        <v>74</v>
      </c>
      <c r="P40" s="39" t="s">
        <v>250</v>
      </c>
      <c r="Q40" s="29">
        <v>0.05</v>
      </c>
      <c r="R40" s="370"/>
      <c r="S40" s="137" t="s">
        <v>249</v>
      </c>
      <c r="T40" s="147" t="s">
        <v>104</v>
      </c>
      <c r="U40" s="39" t="s">
        <v>250</v>
      </c>
      <c r="V40" s="39" t="s">
        <v>250</v>
      </c>
      <c r="W40" s="29">
        <v>0.05</v>
      </c>
    </row>
    <row r="41" spans="1:23" s="7" customFormat="1" ht="13.5" customHeight="1">
      <c r="A41" s="137" t="s">
        <v>29</v>
      </c>
      <c r="B41" s="147" t="s">
        <v>104</v>
      </c>
      <c r="C41" s="16" t="s">
        <v>79</v>
      </c>
      <c r="D41" s="17" t="s">
        <v>79</v>
      </c>
      <c r="E41" s="17" t="s">
        <v>79</v>
      </c>
      <c r="F41" s="17" t="s">
        <v>79</v>
      </c>
      <c r="G41" s="17" t="s">
        <v>68</v>
      </c>
      <c r="H41" s="30">
        <v>5</v>
      </c>
      <c r="I41" s="192"/>
      <c r="J41" s="137" t="s">
        <v>29</v>
      </c>
      <c r="K41" s="147" t="s">
        <v>104</v>
      </c>
      <c r="L41" s="19">
        <v>1.9E-3</v>
      </c>
      <c r="M41" s="17">
        <v>2.7000000000000001E-3</v>
      </c>
      <c r="N41" s="17">
        <v>5.9999999999999995E-4</v>
      </c>
      <c r="O41" s="17" t="s">
        <v>254</v>
      </c>
      <c r="P41" s="39">
        <v>1.8E-3</v>
      </c>
      <c r="Q41" s="30">
        <v>5</v>
      </c>
      <c r="R41" s="423"/>
      <c r="S41" s="137" t="s">
        <v>29</v>
      </c>
      <c r="T41" s="147" t="s">
        <v>104</v>
      </c>
      <c r="U41" s="39">
        <v>1.9E-3</v>
      </c>
      <c r="V41" s="431">
        <v>1.1999999999999999E-3</v>
      </c>
      <c r="W41" s="30">
        <v>5</v>
      </c>
    </row>
    <row r="42" spans="1:23" s="7" customFormat="1" ht="13.5" customHeight="1">
      <c r="A42" s="137" t="s">
        <v>30</v>
      </c>
      <c r="B42" s="147" t="s">
        <v>104</v>
      </c>
      <c r="C42" s="16" t="s">
        <v>78</v>
      </c>
      <c r="D42" s="17" t="s">
        <v>78</v>
      </c>
      <c r="E42" s="17" t="s">
        <v>78</v>
      </c>
      <c r="F42" s="17" t="s">
        <v>78</v>
      </c>
      <c r="G42" s="17">
        <v>1.9E-2</v>
      </c>
      <c r="H42" s="28">
        <v>1</v>
      </c>
      <c r="I42" s="192"/>
      <c r="J42" s="137" t="s">
        <v>30</v>
      </c>
      <c r="K42" s="147" t="s">
        <v>104</v>
      </c>
      <c r="L42" s="19">
        <v>1.4999999999999999E-2</v>
      </c>
      <c r="M42" s="17">
        <v>1.9E-2</v>
      </c>
      <c r="N42" s="17">
        <v>6.0000000000000001E-3</v>
      </c>
      <c r="O42" s="17">
        <v>6.0000000000000001E-3</v>
      </c>
      <c r="P42" s="39">
        <v>2.1999999999999999E-2</v>
      </c>
      <c r="Q42" s="28">
        <v>1</v>
      </c>
      <c r="R42" s="422"/>
      <c r="S42" s="137" t="s">
        <v>30</v>
      </c>
      <c r="T42" s="147" t="s">
        <v>104</v>
      </c>
      <c r="U42" s="39">
        <v>1.7000000000000001E-2</v>
      </c>
      <c r="V42" s="428">
        <v>6.0000000000000001E-3</v>
      </c>
      <c r="W42" s="28">
        <v>1</v>
      </c>
    </row>
    <row r="43" spans="1:23" s="7" customFormat="1" ht="13.5" customHeight="1">
      <c r="A43" s="137" t="s">
        <v>31</v>
      </c>
      <c r="B43" s="147" t="s">
        <v>104</v>
      </c>
      <c r="C43" s="16" t="s">
        <v>80</v>
      </c>
      <c r="D43" s="17" t="s">
        <v>80</v>
      </c>
      <c r="E43" s="17" t="s">
        <v>80</v>
      </c>
      <c r="F43" s="17" t="s">
        <v>80</v>
      </c>
      <c r="G43" s="17">
        <v>0.18</v>
      </c>
      <c r="H43" s="30" t="s">
        <v>85</v>
      </c>
      <c r="I43" s="192"/>
      <c r="J43" s="137" t="s">
        <v>31</v>
      </c>
      <c r="K43" s="147" t="s">
        <v>104</v>
      </c>
      <c r="L43" s="19">
        <v>0.96</v>
      </c>
      <c r="M43" s="17">
        <v>1.37</v>
      </c>
      <c r="N43" s="17">
        <v>0.19</v>
      </c>
      <c r="O43" s="17">
        <v>0.27</v>
      </c>
      <c r="P43" s="39">
        <v>0.41</v>
      </c>
      <c r="Q43" s="30" t="s">
        <v>85</v>
      </c>
      <c r="R43" s="423"/>
      <c r="S43" s="137" t="s">
        <v>31</v>
      </c>
      <c r="T43" s="147" t="s">
        <v>104</v>
      </c>
      <c r="U43" s="39">
        <v>0.34</v>
      </c>
      <c r="V43" s="427">
        <v>0.4</v>
      </c>
      <c r="W43" s="30" t="s">
        <v>85</v>
      </c>
    </row>
    <row r="44" spans="1:23" s="7" customFormat="1" ht="13.5" customHeight="1">
      <c r="A44" s="137" t="s">
        <v>32</v>
      </c>
      <c r="B44" s="138" t="s">
        <v>104</v>
      </c>
      <c r="C44" s="16">
        <v>32.4</v>
      </c>
      <c r="D44" s="17">
        <v>55</v>
      </c>
      <c r="E44" s="17">
        <v>92.6</v>
      </c>
      <c r="F44" s="17">
        <v>17.3</v>
      </c>
      <c r="G44" s="17">
        <v>20.9</v>
      </c>
      <c r="H44" s="30" t="s">
        <v>85</v>
      </c>
      <c r="I44" s="192"/>
      <c r="J44" s="137" t="s">
        <v>32</v>
      </c>
      <c r="K44" s="138" t="s">
        <v>104</v>
      </c>
      <c r="L44" s="19">
        <v>76.3</v>
      </c>
      <c r="M44" s="17">
        <v>72.599999999999994</v>
      </c>
      <c r="N44" s="17">
        <v>15.7</v>
      </c>
      <c r="O44" s="17">
        <v>24.4</v>
      </c>
      <c r="P44" s="39">
        <v>72.2</v>
      </c>
      <c r="Q44" s="30" t="s">
        <v>85</v>
      </c>
      <c r="R44" s="423"/>
      <c r="S44" s="137" t="s">
        <v>32</v>
      </c>
      <c r="T44" s="138" t="s">
        <v>104</v>
      </c>
      <c r="U44" s="39">
        <v>73.599999999999994</v>
      </c>
      <c r="V44" s="427">
        <v>9.58</v>
      </c>
      <c r="W44" s="30" t="s">
        <v>85</v>
      </c>
    </row>
    <row r="45" spans="1:23" s="7" customFormat="1" ht="13.5" customHeight="1">
      <c r="A45" s="137" t="s">
        <v>41</v>
      </c>
      <c r="B45" s="147" t="s">
        <v>104</v>
      </c>
      <c r="C45" s="16">
        <v>16.600000000000001</v>
      </c>
      <c r="D45" s="17">
        <v>19.600000000000001</v>
      </c>
      <c r="E45" s="17">
        <v>18.8</v>
      </c>
      <c r="F45" s="17">
        <v>15.3</v>
      </c>
      <c r="G45" s="17">
        <v>76.900000000000006</v>
      </c>
      <c r="H45" s="28" t="s">
        <v>85</v>
      </c>
      <c r="I45" s="192"/>
      <c r="J45" s="137" t="s">
        <v>41</v>
      </c>
      <c r="K45" s="147" t="s">
        <v>104</v>
      </c>
      <c r="L45" s="19">
        <v>27.6</v>
      </c>
      <c r="M45" s="17">
        <v>19.8</v>
      </c>
      <c r="N45" s="17">
        <v>15.6</v>
      </c>
      <c r="O45" s="17">
        <v>17.399999999999999</v>
      </c>
      <c r="P45" s="39">
        <v>20.5</v>
      </c>
      <c r="Q45" s="28" t="s">
        <v>85</v>
      </c>
      <c r="R45" s="422"/>
      <c r="S45" s="137" t="s">
        <v>41</v>
      </c>
      <c r="T45" s="147" t="s">
        <v>104</v>
      </c>
      <c r="U45" s="39">
        <v>20.399999999999999</v>
      </c>
      <c r="V45" s="426">
        <v>15.3</v>
      </c>
      <c r="W45" s="28" t="s">
        <v>85</v>
      </c>
    </row>
    <row r="46" spans="1:23" s="7" customFormat="1" ht="13.5" customHeight="1">
      <c r="A46" s="137" t="s">
        <v>33</v>
      </c>
      <c r="B46" s="147" t="s">
        <v>104</v>
      </c>
      <c r="C46" s="16" t="s">
        <v>78</v>
      </c>
      <c r="D46" s="17" t="s">
        <v>78</v>
      </c>
      <c r="E46" s="17" t="s">
        <v>78</v>
      </c>
      <c r="F46" s="17" t="s">
        <v>78</v>
      </c>
      <c r="G46" s="17" t="s">
        <v>253</v>
      </c>
      <c r="H46" s="30">
        <v>2</v>
      </c>
      <c r="I46" s="192"/>
      <c r="J46" s="137" t="s">
        <v>33</v>
      </c>
      <c r="K46" s="147" t="s">
        <v>104</v>
      </c>
      <c r="L46" s="19" t="s">
        <v>253</v>
      </c>
      <c r="M46" s="17" t="s">
        <v>253</v>
      </c>
      <c r="N46" s="17" t="s">
        <v>253</v>
      </c>
      <c r="O46" s="17" t="s">
        <v>253</v>
      </c>
      <c r="P46" s="39">
        <v>4.0000000000000003E-5</v>
      </c>
      <c r="Q46" s="30">
        <v>2</v>
      </c>
      <c r="R46" s="423"/>
      <c r="S46" s="137" t="s">
        <v>33</v>
      </c>
      <c r="T46" s="147" t="s">
        <v>104</v>
      </c>
      <c r="U46" s="39" t="s">
        <v>253</v>
      </c>
      <c r="V46" s="39" t="s">
        <v>253</v>
      </c>
      <c r="W46" s="30">
        <v>2</v>
      </c>
    </row>
    <row r="47" spans="1:23" s="7" customFormat="1" ht="13.5" customHeight="1">
      <c r="A47" s="137" t="s">
        <v>34</v>
      </c>
      <c r="B47" s="138" t="s">
        <v>104</v>
      </c>
      <c r="C47" s="16">
        <v>373</v>
      </c>
      <c r="D47" s="17">
        <v>716</v>
      </c>
      <c r="E47" s="33">
        <v>1430</v>
      </c>
      <c r="F47" s="17">
        <v>190</v>
      </c>
      <c r="G47" s="17">
        <v>168</v>
      </c>
      <c r="H47" s="30" t="s">
        <v>85</v>
      </c>
      <c r="I47" s="192"/>
      <c r="J47" s="137" t="s">
        <v>34</v>
      </c>
      <c r="K47" s="138" t="s">
        <v>104</v>
      </c>
      <c r="L47" s="19">
        <v>987</v>
      </c>
      <c r="M47" s="17">
        <v>968</v>
      </c>
      <c r="N47" s="17">
        <v>188</v>
      </c>
      <c r="O47" s="17">
        <v>309</v>
      </c>
      <c r="P47" s="197">
        <v>1110</v>
      </c>
      <c r="Q47" s="30" t="s">
        <v>85</v>
      </c>
      <c r="R47" s="423"/>
      <c r="S47" s="137" t="s">
        <v>34</v>
      </c>
      <c r="T47" s="138" t="s">
        <v>104</v>
      </c>
      <c r="U47" s="39">
        <v>1120</v>
      </c>
      <c r="V47" s="426">
        <v>98.7</v>
      </c>
      <c r="W47" s="30" t="s">
        <v>85</v>
      </c>
    </row>
    <row r="48" spans="1:23" s="7" customFormat="1" ht="13.5" customHeight="1">
      <c r="A48" s="137" t="s">
        <v>35</v>
      </c>
      <c r="B48" s="147" t="s">
        <v>104</v>
      </c>
      <c r="C48" s="16">
        <v>0.62</v>
      </c>
      <c r="D48" s="17">
        <v>0.98</v>
      </c>
      <c r="E48" s="17">
        <v>1.35</v>
      </c>
      <c r="F48" s="17">
        <v>0.44</v>
      </c>
      <c r="G48" s="17">
        <v>0.48</v>
      </c>
      <c r="H48" s="30" t="s">
        <v>85</v>
      </c>
      <c r="I48" s="192"/>
      <c r="J48" s="137" t="s">
        <v>35</v>
      </c>
      <c r="K48" s="147" t="s">
        <v>104</v>
      </c>
      <c r="L48" s="19">
        <v>1.42</v>
      </c>
      <c r="M48" s="17">
        <v>1.43</v>
      </c>
      <c r="N48" s="17">
        <v>0.54</v>
      </c>
      <c r="O48" s="17">
        <v>0.53</v>
      </c>
      <c r="P48" s="39">
        <v>1.28</v>
      </c>
      <c r="Q48" s="30" t="s">
        <v>85</v>
      </c>
      <c r="R48" s="423"/>
      <c r="S48" s="137" t="s">
        <v>35</v>
      </c>
      <c r="T48" s="147" t="s">
        <v>104</v>
      </c>
      <c r="U48" s="39">
        <v>1.46</v>
      </c>
      <c r="V48" s="427">
        <v>0.31</v>
      </c>
      <c r="W48" s="30" t="s">
        <v>85</v>
      </c>
    </row>
    <row r="49" spans="1:23" s="7" customFormat="1" ht="13.5" customHeight="1">
      <c r="A49" s="137" t="s">
        <v>36</v>
      </c>
      <c r="B49" s="138" t="s">
        <v>104</v>
      </c>
      <c r="C49" s="16" t="s">
        <v>78</v>
      </c>
      <c r="D49" s="17" t="s">
        <v>78</v>
      </c>
      <c r="E49" s="17" t="s">
        <v>78</v>
      </c>
      <c r="F49" s="17" t="s">
        <v>78</v>
      </c>
      <c r="G49" s="17" t="s">
        <v>68</v>
      </c>
      <c r="H49" s="30" t="s">
        <v>85</v>
      </c>
      <c r="I49" s="192"/>
      <c r="J49" s="137" t="s">
        <v>36</v>
      </c>
      <c r="K49" s="138" t="s">
        <v>104</v>
      </c>
      <c r="L49" s="19" t="s">
        <v>68</v>
      </c>
      <c r="M49" s="17" t="s">
        <v>68</v>
      </c>
      <c r="N49" s="17" t="s">
        <v>68</v>
      </c>
      <c r="O49" s="17" t="s">
        <v>68</v>
      </c>
      <c r="P49" s="39">
        <v>6.9999999999999999E-4</v>
      </c>
      <c r="Q49" s="30" t="s">
        <v>85</v>
      </c>
      <c r="R49" s="423"/>
      <c r="S49" s="137" t="s">
        <v>36</v>
      </c>
      <c r="T49" s="138" t="s">
        <v>104</v>
      </c>
      <c r="U49" s="39">
        <v>1E-3</v>
      </c>
      <c r="V49" s="427" t="s">
        <v>68</v>
      </c>
      <c r="W49" s="30" t="s">
        <v>85</v>
      </c>
    </row>
    <row r="50" spans="1:23" s="7" customFormat="1" ht="13.5" customHeight="1">
      <c r="A50" s="137" t="s">
        <v>37</v>
      </c>
      <c r="B50" s="147" t="s">
        <v>104</v>
      </c>
      <c r="C50" s="16" t="s">
        <v>82</v>
      </c>
      <c r="D50" s="17" t="s">
        <v>82</v>
      </c>
      <c r="E50" s="17" t="s">
        <v>82</v>
      </c>
      <c r="F50" s="17">
        <v>1.4999999999999999E-2</v>
      </c>
      <c r="G50" s="17">
        <v>1.7000000000000001E-2</v>
      </c>
      <c r="H50" s="30" t="s">
        <v>85</v>
      </c>
      <c r="I50" s="192"/>
      <c r="J50" s="137" t="s">
        <v>37</v>
      </c>
      <c r="K50" s="147" t="s">
        <v>104</v>
      </c>
      <c r="L50" s="19">
        <v>7.0000000000000001E-3</v>
      </c>
      <c r="M50" s="17">
        <v>0.03</v>
      </c>
      <c r="N50" s="17">
        <v>5.0000000000000001E-3</v>
      </c>
      <c r="O50" s="17">
        <v>6.0000000000000001E-3</v>
      </c>
      <c r="P50" s="39">
        <v>4.7000000000000002E-3</v>
      </c>
      <c r="Q50" s="30" t="s">
        <v>85</v>
      </c>
      <c r="R50" s="423"/>
      <c r="S50" s="137" t="s">
        <v>37</v>
      </c>
      <c r="T50" s="147" t="s">
        <v>104</v>
      </c>
      <c r="U50" s="39">
        <v>8.0000000000000002E-3</v>
      </c>
      <c r="V50" s="428">
        <v>5.1999999999999998E-2</v>
      </c>
      <c r="W50" s="30" t="s">
        <v>85</v>
      </c>
    </row>
    <row r="51" spans="1:23" s="7" customFormat="1" ht="13.5" customHeight="1">
      <c r="A51" s="137" t="s">
        <v>38</v>
      </c>
      <c r="B51" s="138" t="s">
        <v>104</v>
      </c>
      <c r="C51" s="16" t="s">
        <v>70</v>
      </c>
      <c r="D51" s="17" t="s">
        <v>70</v>
      </c>
      <c r="E51" s="17" t="s">
        <v>70</v>
      </c>
      <c r="F51" s="17" t="s">
        <v>70</v>
      </c>
      <c r="G51" s="17">
        <v>2E-3</v>
      </c>
      <c r="H51" s="30" t="s">
        <v>85</v>
      </c>
      <c r="I51" s="192"/>
      <c r="J51" s="137" t="s">
        <v>38</v>
      </c>
      <c r="K51" s="138" t="s">
        <v>104</v>
      </c>
      <c r="L51" s="19">
        <v>5.0000000000000001E-3</v>
      </c>
      <c r="M51" s="17">
        <v>1.6E-2</v>
      </c>
      <c r="N51" s="17">
        <v>1E-3</v>
      </c>
      <c r="O51" s="17">
        <v>1E-3</v>
      </c>
      <c r="P51" s="39">
        <v>2.0999999999999999E-3</v>
      </c>
      <c r="Q51" s="30" t="s">
        <v>85</v>
      </c>
      <c r="R51" s="423"/>
      <c r="S51" s="137" t="s">
        <v>38</v>
      </c>
      <c r="T51" s="138" t="s">
        <v>104</v>
      </c>
      <c r="U51" s="39">
        <v>3.0000000000000001E-3</v>
      </c>
      <c r="V51" s="428">
        <v>5.0000000000000001E-3</v>
      </c>
      <c r="W51" s="30" t="s">
        <v>85</v>
      </c>
    </row>
    <row r="52" spans="1:23" s="7" customFormat="1" ht="13.5" customHeight="1">
      <c r="A52" s="137" t="s">
        <v>39</v>
      </c>
      <c r="B52" s="147" t="s">
        <v>104</v>
      </c>
      <c r="C52" s="16">
        <v>0.02</v>
      </c>
      <c r="D52" s="17" t="s">
        <v>74</v>
      </c>
      <c r="E52" s="17" t="s">
        <v>69</v>
      </c>
      <c r="F52" s="17">
        <v>2.4E-2</v>
      </c>
      <c r="G52" s="17">
        <v>1.9E-2</v>
      </c>
      <c r="H52" s="28">
        <v>3</v>
      </c>
      <c r="I52" s="192"/>
      <c r="J52" s="137" t="s">
        <v>39</v>
      </c>
      <c r="K52" s="147" t="s">
        <v>104</v>
      </c>
      <c r="L52" s="19">
        <v>0.01</v>
      </c>
      <c r="M52" s="17">
        <v>1.2999999999999999E-2</v>
      </c>
      <c r="N52" s="17">
        <v>2.5999999999999999E-2</v>
      </c>
      <c r="O52" s="17">
        <v>8.9999999999999993E-3</v>
      </c>
      <c r="P52" s="39">
        <v>3.0000000000000001E-3</v>
      </c>
      <c r="Q52" s="28">
        <v>3</v>
      </c>
      <c r="R52" s="422"/>
      <c r="S52" s="137" t="s">
        <v>39</v>
      </c>
      <c r="T52" s="147" t="s">
        <v>104</v>
      </c>
      <c r="U52" s="39">
        <v>6.0000000000000001E-3</v>
      </c>
      <c r="V52" s="428">
        <v>2.9000000000000001E-2</v>
      </c>
      <c r="W52" s="28">
        <v>3</v>
      </c>
    </row>
    <row r="53" spans="1:23" s="7" customFormat="1" ht="13.5" customHeight="1">
      <c r="A53" s="142" t="s">
        <v>40</v>
      </c>
      <c r="B53" s="146" t="s">
        <v>104</v>
      </c>
      <c r="C53" s="21" t="s">
        <v>74</v>
      </c>
      <c r="D53" s="15" t="s">
        <v>74</v>
      </c>
      <c r="E53" s="15" t="s">
        <v>74</v>
      </c>
      <c r="F53" s="15" t="s">
        <v>74</v>
      </c>
      <c r="G53" s="15" t="s">
        <v>70</v>
      </c>
      <c r="H53" s="179" t="s">
        <v>85</v>
      </c>
      <c r="I53" s="192"/>
      <c r="J53" s="142" t="s">
        <v>40</v>
      </c>
      <c r="K53" s="146" t="s">
        <v>104</v>
      </c>
      <c r="L53" s="14" t="s">
        <v>70</v>
      </c>
      <c r="M53" s="15" t="s">
        <v>70</v>
      </c>
      <c r="N53" s="15" t="s">
        <v>70</v>
      </c>
      <c r="O53" s="15" t="s">
        <v>70</v>
      </c>
      <c r="P53" s="43" t="s">
        <v>252</v>
      </c>
      <c r="Q53" s="179" t="s">
        <v>85</v>
      </c>
      <c r="R53" s="423"/>
      <c r="S53" s="142" t="s">
        <v>40</v>
      </c>
      <c r="T53" s="146" t="s">
        <v>104</v>
      </c>
      <c r="U53" s="43" t="s">
        <v>70</v>
      </c>
      <c r="V53" s="43" t="s">
        <v>70</v>
      </c>
      <c r="W53" s="179" t="s">
        <v>85</v>
      </c>
    </row>
    <row r="54" spans="1:23" s="7" customFormat="1" ht="8.25" customHeight="1">
      <c r="A54" s="148"/>
      <c r="B54" s="148"/>
      <c r="C54" s="8"/>
      <c r="D54" s="8"/>
      <c r="E54" s="8"/>
      <c r="F54" s="8"/>
      <c r="G54" s="8"/>
      <c r="H54" s="9"/>
      <c r="I54" s="8"/>
      <c r="J54" s="148"/>
      <c r="K54" s="148"/>
      <c r="L54" s="8"/>
      <c r="M54" s="8"/>
      <c r="N54" s="8"/>
      <c r="O54" s="8"/>
      <c r="P54" s="9"/>
      <c r="R54" s="10"/>
      <c r="S54" s="148"/>
      <c r="T54" s="148"/>
      <c r="U54" s="9"/>
      <c r="V54" s="9"/>
    </row>
    <row r="55" spans="1:23" s="7" customFormat="1" ht="12.75" customHeight="1">
      <c r="A55" s="4" t="s">
        <v>514</v>
      </c>
      <c r="I55" s="10"/>
      <c r="J55" s="4" t="s">
        <v>514</v>
      </c>
      <c r="R55" s="10"/>
      <c r="S55" s="4" t="s">
        <v>514</v>
      </c>
    </row>
    <row r="56" spans="1:23" s="7" customFormat="1" ht="3" customHeight="1">
      <c r="I56" s="10"/>
      <c r="R56" s="10"/>
    </row>
    <row r="57" spans="1:23" s="7" customFormat="1" ht="12.75" customHeight="1">
      <c r="A57" s="7" t="s">
        <v>86</v>
      </c>
      <c r="I57" s="10"/>
      <c r="J57" s="7" t="s">
        <v>86</v>
      </c>
      <c r="R57" s="10"/>
      <c r="S57" s="7" t="s">
        <v>86</v>
      </c>
    </row>
    <row r="58" spans="1:23" s="7" customFormat="1" ht="12.75" customHeight="1">
      <c r="A58" s="7" t="s">
        <v>129</v>
      </c>
      <c r="I58" s="10"/>
      <c r="J58" s="7" t="s">
        <v>129</v>
      </c>
      <c r="R58" s="10"/>
      <c r="S58" s="7" t="s">
        <v>129</v>
      </c>
    </row>
    <row r="59" spans="1:23" s="7" customFormat="1" ht="12.75" customHeight="1">
      <c r="A59" s="7" t="s">
        <v>115</v>
      </c>
      <c r="I59" s="10"/>
      <c r="J59" s="7" t="s">
        <v>115</v>
      </c>
      <c r="R59" s="10"/>
      <c r="S59" s="7" t="s">
        <v>115</v>
      </c>
    </row>
    <row r="60" spans="1:23" s="7" customFormat="1" ht="3" customHeight="1">
      <c r="I60" s="10"/>
      <c r="R60" s="10"/>
    </row>
    <row r="61" spans="1:23" s="7" customFormat="1">
      <c r="A61" s="149" t="s">
        <v>90</v>
      </c>
      <c r="B61" s="2" t="s">
        <v>311</v>
      </c>
      <c r="C61" s="36"/>
      <c r="D61" s="36"/>
      <c r="E61" s="36"/>
      <c r="F61" s="36"/>
      <c r="G61" s="36"/>
      <c r="H61" s="10"/>
      <c r="I61" s="260"/>
      <c r="J61" s="149" t="s">
        <v>90</v>
      </c>
      <c r="K61" s="2" t="s">
        <v>311</v>
      </c>
      <c r="L61" s="36"/>
      <c r="M61" s="36"/>
      <c r="N61" s="36"/>
      <c r="O61" s="36"/>
      <c r="P61" s="10"/>
      <c r="R61" s="10"/>
      <c r="S61" s="149" t="s">
        <v>90</v>
      </c>
      <c r="T61" s="2" t="s">
        <v>311</v>
      </c>
      <c r="U61" s="10"/>
      <c r="V61" s="10"/>
    </row>
    <row r="62" spans="1:23" ht="2.25" customHeight="1"/>
    <row r="63" spans="1:23" s="7" customFormat="1">
      <c r="A63" s="182"/>
      <c r="C63" s="36"/>
      <c r="D63" s="36"/>
      <c r="E63" s="36"/>
      <c r="F63" s="36"/>
      <c r="G63" s="36"/>
      <c r="H63" s="10"/>
      <c r="I63" s="260"/>
      <c r="J63" s="182"/>
      <c r="L63" s="36"/>
      <c r="M63" s="36"/>
      <c r="N63" s="36"/>
      <c r="O63" s="36"/>
      <c r="P63" s="10"/>
      <c r="R63" s="10"/>
      <c r="S63" s="182"/>
      <c r="U63" s="10"/>
      <c r="V63" s="10"/>
    </row>
  </sheetData>
  <mergeCells count="3">
    <mergeCell ref="C5:G5"/>
    <mergeCell ref="L5:P5"/>
    <mergeCell ref="U5:V5"/>
  </mergeCells>
  <phoneticPr fontId="0" type="noConversion"/>
  <printOptions horizontalCentered="1"/>
  <pageMargins left="0.5" right="0.53" top="0.57999999999999996" bottom="0.5" header="1" footer="0.5"/>
  <pageSetup scale="76" orientation="portrait" r:id="rId1"/>
  <headerFooter alignWithMargins="0">
    <oddFooter>&amp;L&amp;8MORROW ENVIRONMENTAL CONSULTANTS INC.&amp;C&amp;8Page &amp;P of &amp;N&amp;R&amp;8V0-833/2004 01 22
&amp;6W:\V0\V0833\&amp;F
QA/QC: KND 2004 02 02</oddFooter>
  </headerFooter>
  <colBreaks count="2" manualBreakCount="2">
    <brk id="9" max="61" man="1"/>
    <brk id="18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W181"/>
  <sheetViews>
    <sheetView showGridLines="0" topLeftCell="A100" zoomScale="75" zoomScaleNormal="75" zoomScaleSheetLayoutView="100" workbookViewId="0">
      <selection activeCell="A122" sqref="A122"/>
    </sheetView>
  </sheetViews>
  <sheetFormatPr defaultColWidth="15.7109375" defaultRowHeight="12.75"/>
  <cols>
    <col min="1" max="1" width="11.5703125" style="1" customWidth="1"/>
    <col min="2" max="2" width="11.140625" style="1" customWidth="1"/>
    <col min="3" max="3" width="7.85546875" style="1" customWidth="1"/>
    <col min="4" max="4" width="7.140625" style="1" customWidth="1"/>
    <col min="5" max="5" width="9.140625" style="1" customWidth="1"/>
    <col min="6" max="6" width="12.85546875" style="1" customWidth="1"/>
    <col min="7" max="7" width="9.5703125" style="1" hidden="1" customWidth="1"/>
    <col min="8" max="8" width="13.140625" style="1" hidden="1" customWidth="1"/>
    <col min="9" max="9" width="8.5703125" style="1" hidden="1" customWidth="1"/>
    <col min="10" max="10" width="11.85546875" style="1" customWidth="1"/>
    <col min="11" max="11" width="11" style="1" customWidth="1"/>
    <col min="12" max="12" width="7.28515625" style="1" customWidth="1"/>
    <col min="13" max="13" width="11.42578125" style="1" customWidth="1"/>
    <col min="14" max="14" width="8.140625" style="1" customWidth="1"/>
    <col min="15" max="15" width="11.28515625" style="1" customWidth="1"/>
    <col min="16" max="16" width="8.85546875" style="1" customWidth="1"/>
    <col min="17" max="17" width="12.85546875" style="1" customWidth="1"/>
    <col min="18" max="18" width="9.7109375" style="1" hidden="1" customWidth="1"/>
    <col min="19" max="19" width="11.140625" style="1" customWidth="1"/>
    <col min="20" max="20" width="9.85546875" style="1" hidden="1" customWidth="1"/>
    <col min="21" max="21" width="10" style="1" customWidth="1"/>
    <col min="22" max="22" width="9.7109375" style="1" hidden="1" customWidth="1"/>
    <col min="23" max="23" width="11.5703125" style="1" customWidth="1"/>
    <col min="24" max="24" width="11.140625" style="1" customWidth="1"/>
    <col min="25" max="25" width="10" style="1" customWidth="1"/>
    <col min="26" max="26" width="10.140625" style="1" customWidth="1"/>
    <col min="27" max="27" width="14.28515625" style="1" customWidth="1"/>
    <col min="28" max="28" width="8.7109375" style="1" customWidth="1"/>
    <col min="29" max="29" width="12.42578125" style="1" customWidth="1"/>
    <col min="30" max="30" width="7.85546875" style="1" customWidth="1"/>
    <col min="31" max="31" width="13.140625" style="1" customWidth="1"/>
    <col min="32" max="32" width="8.28515625" style="1" customWidth="1"/>
    <col min="33" max="33" width="9.42578125" style="1" customWidth="1"/>
    <col min="34" max="34" width="7.42578125" style="1" customWidth="1"/>
    <col min="35" max="35" width="12.140625" style="1" customWidth="1"/>
    <col min="36" max="36" width="7.7109375" style="1" customWidth="1"/>
    <col min="37" max="37" width="6.7109375" style="1" customWidth="1"/>
    <col min="38" max="38" width="10.28515625" style="1" customWidth="1"/>
    <col min="39" max="39" width="10.7109375" style="1" customWidth="1"/>
    <col min="40" max="40" width="11.85546875" style="1" customWidth="1"/>
    <col min="41" max="41" width="11.5703125" style="1" customWidth="1"/>
    <col min="42" max="42" width="11.140625" style="1" customWidth="1"/>
    <col min="43" max="43" width="14" style="1" customWidth="1"/>
    <col min="44" max="44" width="13.42578125" style="1" customWidth="1"/>
    <col min="45" max="45" width="11.5703125" style="1" customWidth="1"/>
    <col min="46" max="46" width="9" style="1" customWidth="1"/>
    <col min="47" max="47" width="14.7109375" style="1" customWidth="1"/>
    <col min="48" max="48" width="10.140625" style="1" customWidth="1"/>
    <col min="49" max="49" width="11" style="1" customWidth="1"/>
    <col min="50" max="50" width="9.28515625" style="1" customWidth="1"/>
    <col min="51" max="51" width="10.42578125" style="1" customWidth="1"/>
    <col min="52" max="52" width="11.140625" style="1" customWidth="1"/>
    <col min="53" max="53" width="15.28515625" style="1" customWidth="1"/>
    <col min="54" max="54" width="12.140625" style="1" customWidth="1"/>
    <col min="55" max="55" width="2.85546875" style="1" customWidth="1"/>
    <col min="56" max="123" width="15.7109375" style="1" customWidth="1"/>
    <col min="124" max="16384" width="15.7109375" style="329"/>
  </cols>
  <sheetData>
    <row r="1" spans="1:205" ht="15">
      <c r="A1" s="44" t="s">
        <v>511</v>
      </c>
      <c r="B1" s="45"/>
      <c r="W1" s="44" t="s">
        <v>512</v>
      </c>
      <c r="X1" s="45"/>
      <c r="AO1" s="44" t="s">
        <v>512</v>
      </c>
      <c r="AP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205" ht="9" customHeight="1">
      <c r="A2" s="44"/>
      <c r="B2" s="45"/>
      <c r="W2" s="44"/>
      <c r="X2" s="45"/>
      <c r="AO2" s="44"/>
      <c r="AP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r="3" spans="1:205" ht="12.75" customHeight="1">
      <c r="A3" s="69"/>
      <c r="B3" s="106"/>
      <c r="C3" s="103" t="s">
        <v>99</v>
      </c>
      <c r="D3" s="103"/>
      <c r="E3" s="70"/>
      <c r="F3" s="70"/>
      <c r="G3" s="70"/>
      <c r="H3" s="70"/>
      <c r="I3" s="70"/>
      <c r="J3" s="71"/>
      <c r="K3" s="103" t="s">
        <v>100</v>
      </c>
      <c r="L3" s="70"/>
      <c r="M3" s="70"/>
      <c r="N3" s="70"/>
      <c r="O3" s="70"/>
      <c r="P3" s="70"/>
      <c r="Q3" s="70"/>
      <c r="R3" s="70"/>
      <c r="S3" s="70"/>
      <c r="T3" s="70"/>
      <c r="U3" s="71"/>
      <c r="V3" s="71"/>
      <c r="W3" s="69"/>
      <c r="X3" s="106"/>
      <c r="Y3" s="103" t="s">
        <v>101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1"/>
      <c r="AO3" s="69"/>
      <c r="AP3" s="106"/>
      <c r="AQ3" s="103" t="s">
        <v>101</v>
      </c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1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205" s="330" customFormat="1" ht="12.75" customHeight="1">
      <c r="A4" s="72"/>
      <c r="B4" s="107"/>
      <c r="C4" s="162"/>
      <c r="D4" s="49"/>
      <c r="E4" s="46"/>
      <c r="F4" s="46"/>
      <c r="G4" s="46" t="s">
        <v>284</v>
      </c>
      <c r="H4" s="46" t="s">
        <v>255</v>
      </c>
      <c r="I4" s="46"/>
      <c r="J4" s="73"/>
      <c r="K4" s="49" t="s">
        <v>111</v>
      </c>
      <c r="L4" s="46"/>
      <c r="M4" s="46"/>
      <c r="N4" s="46"/>
      <c r="O4" s="46"/>
      <c r="P4" s="46"/>
      <c r="Q4" s="46" t="s">
        <v>102</v>
      </c>
      <c r="R4" s="46" t="s">
        <v>107</v>
      </c>
      <c r="S4" s="46" t="s">
        <v>109</v>
      </c>
      <c r="T4" s="46" t="s">
        <v>103</v>
      </c>
      <c r="U4" s="63"/>
      <c r="V4" s="263"/>
      <c r="W4" s="72"/>
      <c r="X4" s="107"/>
      <c r="Y4" s="49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63"/>
      <c r="AO4" s="72"/>
      <c r="AP4" s="107"/>
      <c r="AQ4" s="162"/>
      <c r="AR4" s="49"/>
      <c r="AS4" s="46"/>
      <c r="AT4" s="79"/>
      <c r="AU4" s="49"/>
      <c r="AV4" s="46"/>
      <c r="AW4" s="46"/>
      <c r="AX4" s="46"/>
      <c r="AY4" s="46"/>
      <c r="AZ4" s="46"/>
      <c r="BA4" s="46"/>
      <c r="BB4" s="63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</row>
    <row r="5" spans="1:205" s="330" customFormat="1" ht="12.75" customHeight="1">
      <c r="A5" s="47" t="s">
        <v>0</v>
      </c>
      <c r="B5" s="108" t="s">
        <v>0</v>
      </c>
      <c r="C5" s="163" t="s">
        <v>3</v>
      </c>
      <c r="D5" s="49" t="s">
        <v>245</v>
      </c>
      <c r="E5" s="46" t="s">
        <v>4</v>
      </c>
      <c r="F5" s="46" t="s">
        <v>6</v>
      </c>
      <c r="G5" s="46" t="s">
        <v>285</v>
      </c>
      <c r="H5" s="46" t="s">
        <v>256</v>
      </c>
      <c r="I5" s="46" t="s">
        <v>92</v>
      </c>
      <c r="J5" s="63" t="s">
        <v>128</v>
      </c>
      <c r="K5" s="49" t="s">
        <v>112</v>
      </c>
      <c r="L5" s="46" t="s">
        <v>11</v>
      </c>
      <c r="M5" s="46" t="s">
        <v>12</v>
      </c>
      <c r="N5" s="46" t="s">
        <v>10</v>
      </c>
      <c r="O5" s="46" t="s">
        <v>9</v>
      </c>
      <c r="P5" s="46" t="s">
        <v>13</v>
      </c>
      <c r="Q5" s="46" t="s">
        <v>257</v>
      </c>
      <c r="R5" s="46" t="s">
        <v>106</v>
      </c>
      <c r="S5" s="46" t="s">
        <v>108</v>
      </c>
      <c r="T5" s="46" t="s">
        <v>110</v>
      </c>
      <c r="U5" s="63" t="s">
        <v>93</v>
      </c>
      <c r="V5" s="264" t="s">
        <v>94</v>
      </c>
      <c r="W5" s="47" t="s">
        <v>0</v>
      </c>
      <c r="X5" s="108" t="s">
        <v>0</v>
      </c>
      <c r="Y5" s="49" t="s">
        <v>14</v>
      </c>
      <c r="Z5" s="46" t="s">
        <v>15</v>
      </c>
      <c r="AA5" s="46" t="s">
        <v>16</v>
      </c>
      <c r="AB5" s="46" t="s">
        <v>17</v>
      </c>
      <c r="AC5" s="46" t="s">
        <v>18</v>
      </c>
      <c r="AD5" s="46" t="s">
        <v>19</v>
      </c>
      <c r="AE5" s="46" t="s">
        <v>20</v>
      </c>
      <c r="AF5" s="46" t="s">
        <v>21</v>
      </c>
      <c r="AG5" s="46" t="s">
        <v>22</v>
      </c>
      <c r="AH5" s="46" t="s">
        <v>23</v>
      </c>
      <c r="AI5" s="46" t="s">
        <v>24</v>
      </c>
      <c r="AJ5" s="46" t="s">
        <v>25</v>
      </c>
      <c r="AK5" s="46" t="s">
        <v>26</v>
      </c>
      <c r="AL5" s="46" t="s">
        <v>27</v>
      </c>
      <c r="AM5" s="46" t="s">
        <v>28</v>
      </c>
      <c r="AN5" s="63" t="s">
        <v>29</v>
      </c>
      <c r="AO5" s="47" t="s">
        <v>0</v>
      </c>
      <c r="AP5" s="108" t="s">
        <v>0</v>
      </c>
      <c r="AQ5" s="163" t="s">
        <v>30</v>
      </c>
      <c r="AR5" s="49" t="s">
        <v>31</v>
      </c>
      <c r="AS5" s="46" t="s">
        <v>32</v>
      </c>
      <c r="AT5" s="80" t="s">
        <v>41</v>
      </c>
      <c r="AU5" s="49" t="s">
        <v>33</v>
      </c>
      <c r="AV5" s="46" t="s">
        <v>34</v>
      </c>
      <c r="AW5" s="46" t="s">
        <v>35</v>
      </c>
      <c r="AX5" s="46" t="s">
        <v>36</v>
      </c>
      <c r="AY5" s="46" t="s">
        <v>37</v>
      </c>
      <c r="AZ5" s="46" t="s">
        <v>38</v>
      </c>
      <c r="BA5" s="46" t="s">
        <v>39</v>
      </c>
      <c r="BB5" s="63" t="s">
        <v>40</v>
      </c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</row>
    <row r="6" spans="1:205" s="331" customFormat="1" ht="12.75" customHeight="1">
      <c r="A6" s="48" t="s">
        <v>1</v>
      </c>
      <c r="B6" s="109" t="s">
        <v>2</v>
      </c>
      <c r="C6" s="161" t="s">
        <v>189</v>
      </c>
      <c r="D6" s="158" t="s">
        <v>282</v>
      </c>
      <c r="E6" s="119" t="s">
        <v>5</v>
      </c>
      <c r="F6" s="119" t="s">
        <v>7</v>
      </c>
      <c r="G6" s="119" t="s">
        <v>286</v>
      </c>
      <c r="H6" s="119" t="s">
        <v>5</v>
      </c>
      <c r="I6" s="119" t="s">
        <v>235</v>
      </c>
      <c r="J6" s="120" t="s">
        <v>8</v>
      </c>
      <c r="K6" s="77" t="s">
        <v>186</v>
      </c>
      <c r="L6" s="119" t="s">
        <v>186</v>
      </c>
      <c r="M6" s="119" t="s">
        <v>5</v>
      </c>
      <c r="N6" s="119" t="s">
        <v>5</v>
      </c>
      <c r="O6" s="119" t="s">
        <v>186</v>
      </c>
      <c r="P6" s="119" t="s">
        <v>5</v>
      </c>
      <c r="Q6" s="119" t="s">
        <v>5</v>
      </c>
      <c r="R6" s="119" t="s">
        <v>5</v>
      </c>
      <c r="S6" s="119" t="s">
        <v>5</v>
      </c>
      <c r="T6" s="119" t="s">
        <v>5</v>
      </c>
      <c r="U6" s="120" t="s">
        <v>5</v>
      </c>
      <c r="V6" s="265" t="s">
        <v>5</v>
      </c>
      <c r="W6" s="48" t="s">
        <v>1</v>
      </c>
      <c r="X6" s="109" t="s">
        <v>2</v>
      </c>
      <c r="Y6" s="77" t="s">
        <v>5</v>
      </c>
      <c r="Z6" s="119" t="s">
        <v>5</v>
      </c>
      <c r="AA6" s="119" t="s">
        <v>5</v>
      </c>
      <c r="AB6" s="119" t="s">
        <v>5</v>
      </c>
      <c r="AC6" s="119" t="s">
        <v>5</v>
      </c>
      <c r="AD6" s="119" t="s">
        <v>5</v>
      </c>
      <c r="AE6" s="119" t="s">
        <v>5</v>
      </c>
      <c r="AF6" s="119" t="s">
        <v>5</v>
      </c>
      <c r="AG6" s="119" t="s">
        <v>5</v>
      </c>
      <c r="AH6" s="119" t="s">
        <v>5</v>
      </c>
      <c r="AI6" s="119" t="s">
        <v>5</v>
      </c>
      <c r="AJ6" s="119" t="s">
        <v>5</v>
      </c>
      <c r="AK6" s="119" t="s">
        <v>5</v>
      </c>
      <c r="AL6" s="119" t="s">
        <v>5</v>
      </c>
      <c r="AM6" s="119" t="s">
        <v>5</v>
      </c>
      <c r="AN6" s="120" t="s">
        <v>5</v>
      </c>
      <c r="AO6" s="48" t="s">
        <v>1</v>
      </c>
      <c r="AP6" s="109" t="s">
        <v>2</v>
      </c>
      <c r="AQ6" s="161" t="s">
        <v>5</v>
      </c>
      <c r="AR6" s="77" t="s">
        <v>5</v>
      </c>
      <c r="AS6" s="119" t="s">
        <v>5</v>
      </c>
      <c r="AT6" s="174" t="s">
        <v>5</v>
      </c>
      <c r="AU6" s="77" t="s">
        <v>5</v>
      </c>
      <c r="AV6" s="119" t="s">
        <v>5</v>
      </c>
      <c r="AW6" s="119" t="s">
        <v>5</v>
      </c>
      <c r="AX6" s="119" t="s">
        <v>5</v>
      </c>
      <c r="AY6" s="119" t="s">
        <v>5</v>
      </c>
      <c r="AZ6" s="119" t="s">
        <v>5</v>
      </c>
      <c r="BA6" s="119" t="s">
        <v>5</v>
      </c>
      <c r="BB6" s="120" t="s">
        <v>5</v>
      </c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</row>
    <row r="7" spans="1:205" s="332" customFormat="1" ht="12.75" customHeight="1">
      <c r="A7" s="151" t="s">
        <v>141</v>
      </c>
      <c r="B7" s="110" t="s">
        <v>218</v>
      </c>
      <c r="C7" s="166">
        <v>6.83</v>
      </c>
      <c r="D7" s="94">
        <v>10</v>
      </c>
      <c r="E7" s="154">
        <f>(2.5*AF7)+(4.1*AL7)</f>
        <v>81.146000000000001</v>
      </c>
      <c r="F7" s="51">
        <v>340</v>
      </c>
      <c r="G7" s="51">
        <v>10.029999999999999</v>
      </c>
      <c r="H7" s="51">
        <v>12</v>
      </c>
      <c r="I7" s="51">
        <v>2.6</v>
      </c>
      <c r="J7" s="64">
        <v>-7.7</v>
      </c>
      <c r="K7" s="75">
        <v>100</v>
      </c>
      <c r="L7" s="116">
        <v>300</v>
      </c>
      <c r="M7" s="51">
        <v>1.4999999999999999E-2</v>
      </c>
      <c r="N7" s="51">
        <v>39</v>
      </c>
      <c r="O7" s="51" t="s">
        <v>132</v>
      </c>
      <c r="P7" s="51">
        <v>20.6</v>
      </c>
      <c r="Q7" s="51">
        <v>101</v>
      </c>
      <c r="R7" s="51" t="s">
        <v>67</v>
      </c>
      <c r="S7" s="51">
        <v>123</v>
      </c>
      <c r="T7" s="51" t="s">
        <v>67</v>
      </c>
      <c r="U7" s="64" t="s">
        <v>96</v>
      </c>
      <c r="V7" s="76">
        <v>29</v>
      </c>
      <c r="W7" s="151" t="s">
        <v>141</v>
      </c>
      <c r="X7" s="110" t="s">
        <v>218</v>
      </c>
      <c r="Y7" s="75" t="s">
        <v>193</v>
      </c>
      <c r="Z7" s="51" t="s">
        <v>258</v>
      </c>
      <c r="AA7" s="51" t="s">
        <v>68</v>
      </c>
      <c r="AB7" s="51">
        <v>2.5000000000000001E-2</v>
      </c>
      <c r="AC7" s="51" t="s">
        <v>76</v>
      </c>
      <c r="AD7" s="116">
        <v>0.04</v>
      </c>
      <c r="AE7" s="68" t="s">
        <v>259</v>
      </c>
      <c r="AF7" s="51">
        <v>21.7</v>
      </c>
      <c r="AG7" s="51" t="s">
        <v>260</v>
      </c>
      <c r="AH7" s="51" t="s">
        <v>261</v>
      </c>
      <c r="AI7" s="116" t="s">
        <v>261</v>
      </c>
      <c r="AJ7" s="95">
        <v>0.3</v>
      </c>
      <c r="AK7" s="75" t="s">
        <v>262</v>
      </c>
      <c r="AL7" s="51">
        <v>6.56</v>
      </c>
      <c r="AM7" s="51">
        <v>9.6000000000000002E-2</v>
      </c>
      <c r="AN7" s="64" t="s">
        <v>79</v>
      </c>
      <c r="AO7" s="151" t="s">
        <v>141</v>
      </c>
      <c r="AP7" s="110" t="s">
        <v>218</v>
      </c>
      <c r="AQ7" s="166" t="s">
        <v>78</v>
      </c>
      <c r="AR7" s="75" t="s">
        <v>80</v>
      </c>
      <c r="AS7" s="116">
        <v>2.4900000000000002</v>
      </c>
      <c r="AT7" s="116">
        <v>7.3</v>
      </c>
      <c r="AU7" s="75" t="s">
        <v>260</v>
      </c>
      <c r="AV7" s="51">
        <v>30.5</v>
      </c>
      <c r="AW7" s="51">
        <v>0.17</v>
      </c>
      <c r="AX7" s="51" t="s">
        <v>78</v>
      </c>
      <c r="AY7" s="51" t="s">
        <v>82</v>
      </c>
      <c r="AZ7" s="51" t="s">
        <v>70</v>
      </c>
      <c r="BA7" s="51">
        <v>0.03</v>
      </c>
      <c r="BB7" s="64" t="s">
        <v>74</v>
      </c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205" ht="12.75" customHeight="1">
      <c r="A8" s="84"/>
      <c r="B8" s="111" t="s">
        <v>213</v>
      </c>
      <c r="C8" s="124">
        <v>7.04</v>
      </c>
      <c r="D8" s="68">
        <v>14.5</v>
      </c>
      <c r="E8" s="154">
        <f>(2.5*AF8)+(4.1*AL8)</f>
        <v>136.44</v>
      </c>
      <c r="F8" s="68">
        <v>390</v>
      </c>
      <c r="G8" s="93" t="s">
        <v>43</v>
      </c>
      <c r="H8" s="54">
        <v>10</v>
      </c>
      <c r="I8" s="54">
        <v>7.7</v>
      </c>
      <c r="J8" s="111" t="s">
        <v>43</v>
      </c>
      <c r="K8" s="68">
        <v>20</v>
      </c>
      <c r="L8" s="117" t="s">
        <v>132</v>
      </c>
      <c r="M8" s="54">
        <v>1.7999999999999999E-2</v>
      </c>
      <c r="N8" s="54">
        <v>39.799999999999997</v>
      </c>
      <c r="O8" s="54">
        <v>140</v>
      </c>
      <c r="P8" s="54">
        <v>21.4</v>
      </c>
      <c r="Q8" s="54">
        <v>128</v>
      </c>
      <c r="R8" s="54" t="s">
        <v>67</v>
      </c>
      <c r="S8" s="54">
        <v>156</v>
      </c>
      <c r="T8" s="54" t="s">
        <v>67</v>
      </c>
      <c r="U8" s="65" t="s">
        <v>96</v>
      </c>
      <c r="V8" s="266">
        <v>28</v>
      </c>
      <c r="W8" s="84"/>
      <c r="X8" s="111" t="s">
        <v>213</v>
      </c>
      <c r="Y8" s="68">
        <v>2.1</v>
      </c>
      <c r="Z8" s="54" t="s">
        <v>258</v>
      </c>
      <c r="AA8" s="54" t="s">
        <v>68</v>
      </c>
      <c r="AB8" s="54">
        <v>4.3999999999999997E-2</v>
      </c>
      <c r="AC8" s="54" t="s">
        <v>76</v>
      </c>
      <c r="AD8" s="117">
        <v>0.08</v>
      </c>
      <c r="AE8" s="68" t="s">
        <v>259</v>
      </c>
      <c r="AF8" s="54">
        <v>36.700000000000003</v>
      </c>
      <c r="AG8" s="131">
        <v>0.03</v>
      </c>
      <c r="AH8" s="117" t="s">
        <v>261</v>
      </c>
      <c r="AI8" s="68" t="s">
        <v>261</v>
      </c>
      <c r="AJ8" s="131">
        <v>3.92</v>
      </c>
      <c r="AK8" s="54" t="s">
        <v>236</v>
      </c>
      <c r="AL8" s="54">
        <v>10.9</v>
      </c>
      <c r="AM8" s="54">
        <v>0.28000000000000003</v>
      </c>
      <c r="AN8" s="65" t="s">
        <v>79</v>
      </c>
      <c r="AO8" s="84"/>
      <c r="AP8" s="111" t="s">
        <v>213</v>
      </c>
      <c r="AQ8" s="124" t="s">
        <v>78</v>
      </c>
      <c r="AR8" s="68" t="s">
        <v>80</v>
      </c>
      <c r="AS8" s="117">
        <v>0.68</v>
      </c>
      <c r="AT8" s="117">
        <v>19.8</v>
      </c>
      <c r="AU8" s="68" t="s">
        <v>260</v>
      </c>
      <c r="AV8" s="54">
        <v>37.700000000000003</v>
      </c>
      <c r="AW8" s="54">
        <v>0.23</v>
      </c>
      <c r="AX8" s="54" t="s">
        <v>78</v>
      </c>
      <c r="AY8" s="54">
        <v>6.7000000000000004E-2</v>
      </c>
      <c r="AZ8" s="54">
        <v>0.01</v>
      </c>
      <c r="BA8" s="54">
        <v>0.02</v>
      </c>
      <c r="BB8" s="65" t="s">
        <v>74</v>
      </c>
      <c r="BC8" s="45"/>
      <c r="BD8" s="45"/>
      <c r="BE8" s="45"/>
      <c r="BF8" s="45"/>
      <c r="BG8" s="45"/>
      <c r="BH8" s="45"/>
      <c r="BI8" s="45"/>
      <c r="BJ8" s="45"/>
      <c r="BK8" s="45"/>
      <c r="BL8" s="45"/>
    </row>
    <row r="9" spans="1:205" s="332" customFormat="1" ht="12.75" customHeight="1">
      <c r="A9" s="84"/>
      <c r="B9" s="111" t="s">
        <v>131</v>
      </c>
      <c r="C9" s="124">
        <v>7.76</v>
      </c>
      <c r="D9" s="68">
        <v>5.0999999999999996</v>
      </c>
      <c r="E9" s="154">
        <f t="shared" ref="E9:E24" si="0">(2.5*AF9)+(4.1*AL9)</f>
        <v>120.88499999999999</v>
      </c>
      <c r="F9" s="54">
        <v>360</v>
      </c>
      <c r="G9" s="53" t="s">
        <v>43</v>
      </c>
      <c r="H9" s="54">
        <v>17</v>
      </c>
      <c r="I9" s="54">
        <v>5.8</v>
      </c>
      <c r="J9" s="65" t="s">
        <v>43</v>
      </c>
      <c r="K9" s="68">
        <v>50</v>
      </c>
      <c r="L9" s="117">
        <v>260</v>
      </c>
      <c r="M9" s="54">
        <v>1.0999999999999999E-2</v>
      </c>
      <c r="N9" s="54">
        <v>12.5</v>
      </c>
      <c r="O9" s="54" t="s">
        <v>132</v>
      </c>
      <c r="P9" s="54">
        <v>3.9</v>
      </c>
      <c r="Q9" s="54">
        <v>161</v>
      </c>
      <c r="R9" s="54" t="s">
        <v>67</v>
      </c>
      <c r="S9" s="54">
        <v>197</v>
      </c>
      <c r="T9" s="54" t="s">
        <v>67</v>
      </c>
      <c r="U9" s="65" t="s">
        <v>96</v>
      </c>
      <c r="V9" s="266">
        <v>39</v>
      </c>
      <c r="W9" s="84"/>
      <c r="X9" s="111" t="s">
        <v>131</v>
      </c>
      <c r="Y9" s="68">
        <v>0.26</v>
      </c>
      <c r="Z9" s="54" t="s">
        <v>258</v>
      </c>
      <c r="AA9" s="54">
        <v>1E-3</v>
      </c>
      <c r="AB9" s="54">
        <v>3.6999999999999998E-2</v>
      </c>
      <c r="AC9" s="54" t="s">
        <v>76</v>
      </c>
      <c r="AD9" s="117">
        <v>0.04</v>
      </c>
      <c r="AE9" s="68" t="s">
        <v>259</v>
      </c>
      <c r="AF9" s="54">
        <v>32.200000000000003</v>
      </c>
      <c r="AG9" s="54" t="s">
        <v>260</v>
      </c>
      <c r="AH9" s="54" t="s">
        <v>261</v>
      </c>
      <c r="AI9" s="96">
        <v>0.03</v>
      </c>
      <c r="AJ9" s="96">
        <v>1.56</v>
      </c>
      <c r="AK9" s="68" t="s">
        <v>78</v>
      </c>
      <c r="AL9" s="54">
        <v>9.85</v>
      </c>
      <c r="AM9" s="54">
        <v>0.89</v>
      </c>
      <c r="AN9" s="65" t="s">
        <v>79</v>
      </c>
      <c r="AO9" s="84"/>
      <c r="AP9" s="111" t="s">
        <v>131</v>
      </c>
      <c r="AQ9" s="124" t="s">
        <v>78</v>
      </c>
      <c r="AR9" s="68" t="s">
        <v>80</v>
      </c>
      <c r="AS9" s="117">
        <v>7.9</v>
      </c>
      <c r="AT9" s="117">
        <v>11.6</v>
      </c>
      <c r="AU9" s="68" t="s">
        <v>260</v>
      </c>
      <c r="AV9" s="54">
        <v>17.3</v>
      </c>
      <c r="AW9" s="54">
        <v>0.19</v>
      </c>
      <c r="AX9" s="54" t="s">
        <v>78</v>
      </c>
      <c r="AY9" s="54">
        <v>0.02</v>
      </c>
      <c r="AZ9" s="54" t="s">
        <v>70</v>
      </c>
      <c r="BA9" s="54">
        <v>4.3999999999999997E-2</v>
      </c>
      <c r="BB9" s="65" t="s">
        <v>74</v>
      </c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205" ht="12.75" customHeight="1">
      <c r="A10" s="72"/>
      <c r="B10" s="53" t="s">
        <v>316</v>
      </c>
      <c r="C10" s="124">
        <v>8.11</v>
      </c>
      <c r="D10" s="68">
        <v>6.2</v>
      </c>
      <c r="E10" s="54">
        <v>84</v>
      </c>
      <c r="F10" s="54">
        <v>180</v>
      </c>
      <c r="G10" s="54">
        <v>10.27</v>
      </c>
      <c r="H10" s="54">
        <v>12</v>
      </c>
      <c r="I10" s="54" t="s">
        <v>43</v>
      </c>
      <c r="J10" s="65" t="s">
        <v>43</v>
      </c>
      <c r="K10" s="114">
        <v>2300</v>
      </c>
      <c r="L10" s="54">
        <v>660</v>
      </c>
      <c r="M10" s="54">
        <v>1.7999999999999999E-2</v>
      </c>
      <c r="N10" s="54">
        <v>7.1</v>
      </c>
      <c r="O10" s="54" t="s">
        <v>132</v>
      </c>
      <c r="P10" s="54">
        <v>1.4</v>
      </c>
      <c r="Q10" s="54">
        <v>118</v>
      </c>
      <c r="R10" s="54" t="s">
        <v>67</v>
      </c>
      <c r="S10" s="54">
        <v>144</v>
      </c>
      <c r="T10" s="54" t="s">
        <v>67</v>
      </c>
      <c r="U10" s="65" t="s">
        <v>96</v>
      </c>
      <c r="V10" s="266">
        <v>29</v>
      </c>
      <c r="W10" s="72"/>
      <c r="X10" s="111" t="s">
        <v>316</v>
      </c>
      <c r="Y10" s="68">
        <v>0.45</v>
      </c>
      <c r="Z10" s="54" t="s">
        <v>68</v>
      </c>
      <c r="AA10" s="54" t="s">
        <v>68</v>
      </c>
      <c r="AB10" s="54">
        <v>2.1999999999999999E-2</v>
      </c>
      <c r="AC10" s="54" t="s">
        <v>68</v>
      </c>
      <c r="AD10" s="54" t="s">
        <v>71</v>
      </c>
      <c r="AE10" s="54" t="s">
        <v>324</v>
      </c>
      <c r="AF10" s="54">
        <v>25.8</v>
      </c>
      <c r="AG10" s="54" t="s">
        <v>68</v>
      </c>
      <c r="AH10" s="54" t="s">
        <v>325</v>
      </c>
      <c r="AI10" s="54">
        <v>7.0000000000000001E-3</v>
      </c>
      <c r="AJ10" s="96">
        <v>1.42</v>
      </c>
      <c r="AK10" s="54" t="s">
        <v>68</v>
      </c>
      <c r="AL10" s="54">
        <v>7.11</v>
      </c>
      <c r="AM10" s="54">
        <v>0.48</v>
      </c>
      <c r="AN10" s="65" t="s">
        <v>68</v>
      </c>
      <c r="AO10" s="72"/>
      <c r="AP10" s="111" t="s">
        <v>316</v>
      </c>
      <c r="AQ10" s="68" t="s">
        <v>68</v>
      </c>
      <c r="AR10" s="54">
        <v>0.2</v>
      </c>
      <c r="AS10" s="54">
        <v>5.21</v>
      </c>
      <c r="AT10" s="54">
        <v>10.4</v>
      </c>
      <c r="AU10" s="54" t="s">
        <v>253</v>
      </c>
      <c r="AV10" s="54">
        <v>12.4</v>
      </c>
      <c r="AW10" s="54">
        <v>0.15</v>
      </c>
      <c r="AX10" s="54" t="s">
        <v>68</v>
      </c>
      <c r="AY10" s="54">
        <v>2.4E-2</v>
      </c>
      <c r="AZ10" s="54">
        <v>2E-3</v>
      </c>
      <c r="BA10" s="96">
        <v>4.2999999999999997E-2</v>
      </c>
      <c r="BB10" s="65" t="s">
        <v>70</v>
      </c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</row>
    <row r="11" spans="1:205" s="450" customFormat="1" ht="12.75" customHeight="1">
      <c r="A11" s="240"/>
      <c r="B11" s="210" t="s">
        <v>516</v>
      </c>
      <c r="C11" s="205">
        <v>7.42</v>
      </c>
      <c r="D11" s="209">
        <v>7.1</v>
      </c>
      <c r="E11" s="204">
        <v>49</v>
      </c>
      <c r="F11" s="204">
        <v>171</v>
      </c>
      <c r="G11" s="204"/>
      <c r="H11" s="204"/>
      <c r="I11" s="204"/>
      <c r="J11" s="210" t="s">
        <v>43</v>
      </c>
      <c r="K11" s="245">
        <v>1200</v>
      </c>
      <c r="L11" s="204">
        <v>590</v>
      </c>
      <c r="M11" s="204">
        <v>6.0000000000000001E-3</v>
      </c>
      <c r="N11" s="204">
        <v>6.9</v>
      </c>
      <c r="O11" s="204" t="s">
        <v>132</v>
      </c>
      <c r="P11" s="204">
        <v>3.9</v>
      </c>
      <c r="Q11" s="204">
        <v>59.2</v>
      </c>
      <c r="R11" s="204"/>
      <c r="S11" s="204">
        <v>72.3</v>
      </c>
      <c r="T11" s="204"/>
      <c r="U11" s="210" t="s">
        <v>96</v>
      </c>
      <c r="V11" s="269"/>
      <c r="W11" s="240"/>
      <c r="X11" s="210" t="s">
        <v>516</v>
      </c>
      <c r="Y11" s="462">
        <v>2</v>
      </c>
      <c r="Z11" s="204" t="s">
        <v>68</v>
      </c>
      <c r="AA11" s="204" t="s">
        <v>524</v>
      </c>
      <c r="AB11" s="204">
        <v>2.5000000000000001E-2</v>
      </c>
      <c r="AC11" s="204" t="s">
        <v>68</v>
      </c>
      <c r="AD11" s="215" t="s">
        <v>71</v>
      </c>
      <c r="AE11" s="476">
        <v>5.0000000000000002E-5</v>
      </c>
      <c r="AF11" s="204">
        <v>12.5</v>
      </c>
      <c r="AG11" s="204">
        <v>3.0000000000000001E-3</v>
      </c>
      <c r="AH11" s="463">
        <v>2E-3</v>
      </c>
      <c r="AI11" s="463">
        <v>1.6E-2</v>
      </c>
      <c r="AJ11" s="211">
        <v>2.5099999999999998</v>
      </c>
      <c r="AK11" s="209" t="s">
        <v>68</v>
      </c>
      <c r="AL11" s="204">
        <v>4.38</v>
      </c>
      <c r="AM11" s="287">
        <v>0.2</v>
      </c>
      <c r="AN11" s="210" t="s">
        <v>254</v>
      </c>
      <c r="AO11" s="240"/>
      <c r="AP11" s="210" t="s">
        <v>516</v>
      </c>
      <c r="AQ11" s="205">
        <v>4.0000000000000001E-3</v>
      </c>
      <c r="AR11" s="209">
        <v>0.44</v>
      </c>
      <c r="AS11" s="204">
        <v>5.01</v>
      </c>
      <c r="AT11" s="215">
        <v>12.9</v>
      </c>
      <c r="AU11" s="209" t="s">
        <v>253</v>
      </c>
      <c r="AV11" s="204">
        <v>8.92</v>
      </c>
      <c r="AW11" s="204">
        <v>8.1000000000000003E-2</v>
      </c>
      <c r="AX11" s="204" t="s">
        <v>68</v>
      </c>
      <c r="AY11" s="463">
        <v>0.12</v>
      </c>
      <c r="AZ11" s="204">
        <v>7.0000000000000001E-3</v>
      </c>
      <c r="BA11" s="204">
        <v>2.9000000000000001E-2</v>
      </c>
      <c r="BB11" s="210" t="s">
        <v>70</v>
      </c>
      <c r="BC11" s="212"/>
      <c r="BD11" s="212"/>
      <c r="BE11" s="448"/>
      <c r="BF11" s="448"/>
      <c r="BG11" s="448"/>
      <c r="BH11" s="448"/>
      <c r="BI11" s="448"/>
      <c r="BJ11" s="448"/>
      <c r="BK11" s="448"/>
      <c r="BL11" s="448"/>
      <c r="BM11" s="449"/>
      <c r="BN11" s="449"/>
      <c r="BO11" s="449"/>
      <c r="BP11" s="449"/>
      <c r="BQ11" s="449"/>
      <c r="BR11" s="449"/>
      <c r="BS11" s="449"/>
      <c r="BT11" s="449"/>
      <c r="BU11" s="449"/>
      <c r="BV11" s="449"/>
      <c r="BW11" s="449"/>
      <c r="BX11" s="449"/>
      <c r="BY11" s="449"/>
      <c r="BZ11" s="449"/>
      <c r="CA11" s="449"/>
      <c r="CB11" s="449"/>
      <c r="CC11" s="449"/>
      <c r="CD11" s="449"/>
      <c r="CE11" s="449"/>
      <c r="CF11" s="449"/>
      <c r="CG11" s="449"/>
      <c r="CH11" s="449"/>
      <c r="CI11" s="449"/>
      <c r="CJ11" s="449"/>
      <c r="CK11" s="449"/>
      <c r="CL11" s="449"/>
      <c r="CM11" s="449"/>
      <c r="CN11" s="449"/>
      <c r="CO11" s="449"/>
      <c r="CP11" s="449"/>
      <c r="CQ11" s="449"/>
      <c r="CR11" s="449"/>
      <c r="CS11" s="449"/>
      <c r="CT11" s="449"/>
      <c r="CU11" s="449"/>
      <c r="CV11" s="449"/>
      <c r="CW11" s="449"/>
      <c r="CX11" s="449"/>
      <c r="CY11" s="449"/>
      <c r="CZ11" s="449"/>
      <c r="DA11" s="449"/>
      <c r="DB11" s="449"/>
      <c r="DC11" s="449"/>
      <c r="DD11" s="449"/>
      <c r="DE11" s="449"/>
      <c r="DF11" s="449"/>
      <c r="DG11" s="449"/>
      <c r="DH11" s="449"/>
      <c r="DI11" s="449"/>
      <c r="DJ11" s="449"/>
      <c r="DK11" s="449"/>
      <c r="DL11" s="449"/>
      <c r="DM11" s="449"/>
      <c r="DN11" s="449"/>
      <c r="DO11" s="449"/>
      <c r="DP11" s="449"/>
      <c r="DQ11" s="449"/>
      <c r="DR11" s="449"/>
      <c r="DS11" s="449"/>
      <c r="DT11" s="449"/>
      <c r="DU11" s="449"/>
      <c r="DV11" s="449"/>
      <c r="DW11" s="449"/>
      <c r="DX11" s="449"/>
      <c r="DY11" s="449"/>
      <c r="DZ11" s="449"/>
      <c r="EA11" s="449"/>
      <c r="EB11" s="449"/>
      <c r="EC11" s="449"/>
      <c r="ED11" s="449"/>
      <c r="EE11" s="449"/>
      <c r="EF11" s="449"/>
      <c r="EG11" s="449"/>
      <c r="EH11" s="449"/>
      <c r="EI11" s="449"/>
      <c r="EJ11" s="449"/>
      <c r="EK11" s="449"/>
      <c r="EL11" s="449"/>
      <c r="EM11" s="449"/>
      <c r="EN11" s="449"/>
      <c r="EO11" s="449"/>
      <c r="EP11" s="449"/>
      <c r="EQ11" s="449"/>
      <c r="ER11" s="449"/>
      <c r="ES11" s="449"/>
      <c r="ET11" s="449"/>
      <c r="EU11" s="449"/>
      <c r="EV11" s="449"/>
      <c r="EW11" s="449"/>
      <c r="EX11" s="449"/>
      <c r="EY11" s="449"/>
      <c r="EZ11" s="449"/>
      <c r="FA11" s="449"/>
      <c r="FB11" s="449"/>
      <c r="FC11" s="449"/>
      <c r="FD11" s="449"/>
      <c r="FE11" s="449"/>
      <c r="FF11" s="449"/>
      <c r="FG11" s="449"/>
      <c r="FH11" s="449"/>
      <c r="FI11" s="449"/>
      <c r="FJ11" s="449"/>
      <c r="FK11" s="449"/>
      <c r="FL11" s="449"/>
      <c r="FM11" s="449"/>
      <c r="FN11" s="449"/>
      <c r="FO11" s="449"/>
      <c r="FP11" s="449"/>
      <c r="FQ11" s="449"/>
      <c r="FR11" s="449"/>
      <c r="FS11" s="449"/>
      <c r="FT11" s="449"/>
      <c r="FU11" s="449"/>
      <c r="FV11" s="449"/>
      <c r="FW11" s="449"/>
      <c r="FX11" s="449"/>
      <c r="FY11" s="449"/>
      <c r="FZ11" s="449"/>
      <c r="GA11" s="449"/>
      <c r="GB11" s="449"/>
      <c r="GC11" s="449"/>
      <c r="GD11" s="449"/>
      <c r="GE11" s="449"/>
      <c r="GF11" s="449"/>
      <c r="GG11" s="449"/>
      <c r="GH11" s="449"/>
      <c r="GI11" s="449"/>
      <c r="GJ11" s="449"/>
      <c r="GK11" s="449"/>
      <c r="GL11" s="449"/>
      <c r="GM11" s="449"/>
      <c r="GN11" s="449"/>
      <c r="GO11" s="449"/>
      <c r="GP11" s="449"/>
      <c r="GQ11" s="449"/>
      <c r="GR11" s="449"/>
      <c r="GS11" s="449"/>
      <c r="GT11" s="449"/>
      <c r="GU11" s="449"/>
      <c r="GV11" s="449"/>
      <c r="GW11" s="449"/>
    </row>
    <row r="12" spans="1:205" s="332" customFormat="1" ht="12.75" customHeight="1">
      <c r="A12" s="60" t="s">
        <v>142</v>
      </c>
      <c r="B12" s="111" t="s">
        <v>131</v>
      </c>
      <c r="C12" s="124">
        <v>7.03</v>
      </c>
      <c r="D12" s="68">
        <v>4.7</v>
      </c>
      <c r="E12" s="247">
        <f t="shared" si="0"/>
        <v>170.01999999999998</v>
      </c>
      <c r="F12" s="54">
        <v>460</v>
      </c>
      <c r="G12" s="53" t="s">
        <v>43</v>
      </c>
      <c r="H12" s="54">
        <v>13</v>
      </c>
      <c r="I12" s="54">
        <v>2.1</v>
      </c>
      <c r="J12" s="65" t="s">
        <v>43</v>
      </c>
      <c r="K12" s="68">
        <v>150</v>
      </c>
      <c r="L12" s="117">
        <v>50</v>
      </c>
      <c r="M12" s="54" t="s">
        <v>252</v>
      </c>
      <c r="N12" s="54">
        <v>44.9</v>
      </c>
      <c r="O12" s="54" t="s">
        <v>132</v>
      </c>
      <c r="P12" s="327">
        <v>113</v>
      </c>
      <c r="Q12" s="54">
        <v>35.1</v>
      </c>
      <c r="R12" s="54" t="s">
        <v>67</v>
      </c>
      <c r="S12" s="54">
        <v>42.8</v>
      </c>
      <c r="T12" s="54" t="s">
        <v>67</v>
      </c>
      <c r="U12" s="65" t="s">
        <v>96</v>
      </c>
      <c r="V12" s="266">
        <v>27</v>
      </c>
      <c r="W12" s="60" t="s">
        <v>142</v>
      </c>
      <c r="X12" s="111" t="s">
        <v>131</v>
      </c>
      <c r="Y12" s="68" t="s">
        <v>71</v>
      </c>
      <c r="Z12" s="54" t="s">
        <v>258</v>
      </c>
      <c r="AA12" s="54" t="s">
        <v>68</v>
      </c>
      <c r="AB12" s="54">
        <v>6.4000000000000001E-2</v>
      </c>
      <c r="AC12" s="54" t="s">
        <v>76</v>
      </c>
      <c r="AD12" s="117">
        <v>0.03</v>
      </c>
      <c r="AE12" s="94" t="s">
        <v>259</v>
      </c>
      <c r="AF12" s="54">
        <v>43.9</v>
      </c>
      <c r="AG12" s="54" t="s">
        <v>260</v>
      </c>
      <c r="AH12" s="54" t="s">
        <v>261</v>
      </c>
      <c r="AI12" s="96">
        <v>0.02</v>
      </c>
      <c r="AJ12" s="117">
        <v>0.17</v>
      </c>
      <c r="AK12" s="68" t="s">
        <v>78</v>
      </c>
      <c r="AL12" s="54">
        <v>14.7</v>
      </c>
      <c r="AM12" s="54">
        <v>5.2999999999999999E-2</v>
      </c>
      <c r="AN12" s="65" t="s">
        <v>79</v>
      </c>
      <c r="AO12" s="60" t="s">
        <v>142</v>
      </c>
      <c r="AP12" s="111" t="s">
        <v>131</v>
      </c>
      <c r="AQ12" s="124" t="s">
        <v>78</v>
      </c>
      <c r="AR12" s="68" t="s">
        <v>80</v>
      </c>
      <c r="AS12" s="117">
        <v>6.6</v>
      </c>
      <c r="AT12" s="117">
        <v>11.3</v>
      </c>
      <c r="AU12" s="68" t="s">
        <v>260</v>
      </c>
      <c r="AV12" s="54">
        <v>14.4</v>
      </c>
      <c r="AW12" s="54">
        <v>0.27</v>
      </c>
      <c r="AX12" s="54" t="s">
        <v>78</v>
      </c>
      <c r="AY12" s="54">
        <v>1.0999999999999999E-2</v>
      </c>
      <c r="AZ12" s="54" t="s">
        <v>70</v>
      </c>
      <c r="BA12" s="54">
        <v>3.5999999999999997E-2</v>
      </c>
      <c r="BB12" s="65" t="s">
        <v>74</v>
      </c>
      <c r="BC12" s="212"/>
      <c r="BD12" s="212"/>
      <c r="BE12" s="45"/>
      <c r="BF12" s="45"/>
      <c r="BG12" s="45"/>
      <c r="BH12" s="45"/>
      <c r="BI12" s="45"/>
      <c r="BJ12" s="45"/>
      <c r="BK12" s="45"/>
      <c r="BL12" s="45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205" ht="12.75" customHeight="1">
      <c r="A13" s="72"/>
      <c r="B13" s="53" t="s">
        <v>316</v>
      </c>
      <c r="C13" s="124">
        <v>8.0500000000000007</v>
      </c>
      <c r="D13" s="68">
        <v>6.7</v>
      </c>
      <c r="E13" s="54">
        <v>81</v>
      </c>
      <c r="F13" s="54">
        <v>200</v>
      </c>
      <c r="G13" s="54">
        <v>9.33</v>
      </c>
      <c r="H13" s="54">
        <v>13</v>
      </c>
      <c r="I13" s="54" t="s">
        <v>43</v>
      </c>
      <c r="J13" s="65" t="s">
        <v>43</v>
      </c>
      <c r="K13" s="68">
        <v>160</v>
      </c>
      <c r="L13" s="54">
        <v>110</v>
      </c>
      <c r="M13" s="54" t="s">
        <v>252</v>
      </c>
      <c r="N13" s="54">
        <v>17.3</v>
      </c>
      <c r="O13" s="54" t="s">
        <v>132</v>
      </c>
      <c r="P13" s="54">
        <v>40.200000000000003</v>
      </c>
      <c r="Q13" s="54">
        <v>43.6</v>
      </c>
      <c r="R13" s="54" t="s">
        <v>67</v>
      </c>
      <c r="S13" s="54">
        <v>53.2</v>
      </c>
      <c r="T13" s="54" t="s">
        <v>67</v>
      </c>
      <c r="U13" s="65" t="s">
        <v>96</v>
      </c>
      <c r="V13" s="266">
        <v>33</v>
      </c>
      <c r="W13" s="72"/>
      <c r="X13" s="111" t="s">
        <v>316</v>
      </c>
      <c r="Y13" s="68">
        <v>0.79</v>
      </c>
      <c r="Z13" s="54" t="s">
        <v>68</v>
      </c>
      <c r="AA13" s="54" t="s">
        <v>68</v>
      </c>
      <c r="AB13" s="54">
        <v>2.8000000000000001E-2</v>
      </c>
      <c r="AC13" s="54" t="s">
        <v>68</v>
      </c>
      <c r="AD13" s="54" t="s">
        <v>71</v>
      </c>
      <c r="AE13" s="54" t="s">
        <v>324</v>
      </c>
      <c r="AF13" s="54">
        <v>25.6</v>
      </c>
      <c r="AG13" s="54" t="s">
        <v>68</v>
      </c>
      <c r="AH13" s="54" t="s">
        <v>325</v>
      </c>
      <c r="AI13" s="54">
        <v>6.0000000000000001E-3</v>
      </c>
      <c r="AJ13" s="96">
        <v>0.79</v>
      </c>
      <c r="AK13" s="54" t="s">
        <v>68</v>
      </c>
      <c r="AL13" s="54">
        <v>8.11</v>
      </c>
      <c r="AM13" s="54">
        <v>2.7E-2</v>
      </c>
      <c r="AN13" s="65" t="s">
        <v>68</v>
      </c>
      <c r="AO13" s="72"/>
      <c r="AP13" s="111" t="s">
        <v>316</v>
      </c>
      <c r="AQ13" s="124">
        <v>1E-3</v>
      </c>
      <c r="AR13" s="68">
        <v>0.3</v>
      </c>
      <c r="AS13" s="54">
        <v>2.0299999999999998</v>
      </c>
      <c r="AT13" s="117">
        <v>11.7</v>
      </c>
      <c r="AU13" s="68" t="s">
        <v>253</v>
      </c>
      <c r="AV13" s="54">
        <v>11.1</v>
      </c>
      <c r="AW13" s="54">
        <v>0.14000000000000001</v>
      </c>
      <c r="AX13" s="54" t="s">
        <v>68</v>
      </c>
      <c r="AY13" s="54">
        <v>4.2999999999999997E-2</v>
      </c>
      <c r="AZ13" s="54">
        <v>3.0000000000000001E-3</v>
      </c>
      <c r="BA13" s="54">
        <v>1.9E-2</v>
      </c>
      <c r="BB13" s="65" t="s">
        <v>70</v>
      </c>
      <c r="BC13" s="212"/>
      <c r="BD13" s="212"/>
      <c r="BE13" s="45"/>
      <c r="BF13" s="45"/>
      <c r="BG13" s="45"/>
      <c r="BH13" s="45"/>
      <c r="BI13" s="45"/>
      <c r="BJ13" s="45"/>
      <c r="BK13" s="45"/>
      <c r="BL13" s="45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</row>
    <row r="14" spans="1:205" s="450" customFormat="1" ht="12.75" customHeight="1">
      <c r="A14" s="240"/>
      <c r="B14" s="210" t="s">
        <v>516</v>
      </c>
      <c r="C14" s="205">
        <v>6.99</v>
      </c>
      <c r="D14" s="209">
        <v>6.8</v>
      </c>
      <c r="E14" s="204">
        <v>41</v>
      </c>
      <c r="F14" s="204">
        <v>151</v>
      </c>
      <c r="G14" s="204"/>
      <c r="H14" s="204"/>
      <c r="I14" s="204"/>
      <c r="J14" s="210" t="s">
        <v>43</v>
      </c>
      <c r="K14" s="209">
        <v>160</v>
      </c>
      <c r="L14" s="204">
        <v>430</v>
      </c>
      <c r="M14" s="204">
        <v>6.0000000000000001E-3</v>
      </c>
      <c r="N14" s="204">
        <v>5.7</v>
      </c>
      <c r="O14" s="204">
        <v>70</v>
      </c>
      <c r="P14" s="204">
        <v>11.2</v>
      </c>
      <c r="Q14" s="204">
        <v>27.7</v>
      </c>
      <c r="R14" s="204"/>
      <c r="S14" s="204">
        <v>33.700000000000003</v>
      </c>
      <c r="T14" s="204"/>
      <c r="U14" s="210" t="s">
        <v>96</v>
      </c>
      <c r="V14" s="447"/>
      <c r="W14" s="240"/>
      <c r="X14" s="210" t="s">
        <v>516</v>
      </c>
      <c r="Y14" s="209">
        <v>3.71</v>
      </c>
      <c r="Z14" s="204" t="s">
        <v>68</v>
      </c>
      <c r="AA14" s="204" t="s">
        <v>524</v>
      </c>
      <c r="AB14" s="204">
        <v>4.2000000000000003E-2</v>
      </c>
      <c r="AC14" s="204" t="s">
        <v>68</v>
      </c>
      <c r="AD14" s="204" t="s">
        <v>71</v>
      </c>
      <c r="AE14" s="211">
        <v>4.0000000000000003E-5</v>
      </c>
      <c r="AF14" s="204">
        <v>9.65</v>
      </c>
      <c r="AG14" s="204">
        <v>6.0000000000000001E-3</v>
      </c>
      <c r="AH14" s="211">
        <v>2E-3</v>
      </c>
      <c r="AI14" s="209">
        <v>1.7999999999999999E-2</v>
      </c>
      <c r="AJ14" s="211">
        <v>4.13</v>
      </c>
      <c r="AK14" s="209">
        <v>2E-3</v>
      </c>
      <c r="AL14" s="204">
        <v>4.08</v>
      </c>
      <c r="AM14" s="204">
        <v>8.2000000000000003E-2</v>
      </c>
      <c r="AN14" s="210" t="s">
        <v>254</v>
      </c>
      <c r="AO14" s="240"/>
      <c r="AP14" s="210" t="s">
        <v>516</v>
      </c>
      <c r="AQ14" s="205">
        <v>7.0000000000000001E-3</v>
      </c>
      <c r="AR14" s="209">
        <v>0.76</v>
      </c>
      <c r="AS14" s="204">
        <v>3.56</v>
      </c>
      <c r="AT14" s="215">
        <v>17.5</v>
      </c>
      <c r="AU14" s="209" t="s">
        <v>253</v>
      </c>
      <c r="AV14" s="204">
        <v>5.0199999999999996</v>
      </c>
      <c r="AW14" s="204">
        <v>6.5000000000000002E-2</v>
      </c>
      <c r="AX14" s="204" t="s">
        <v>68</v>
      </c>
      <c r="AY14" s="463">
        <v>0.22</v>
      </c>
      <c r="AZ14" s="204">
        <v>1.2999999999999999E-2</v>
      </c>
      <c r="BA14" s="204">
        <v>2.3E-2</v>
      </c>
      <c r="BB14" s="210" t="s">
        <v>70</v>
      </c>
      <c r="BC14" s="212"/>
      <c r="BD14" s="212"/>
      <c r="BE14" s="448"/>
      <c r="BF14" s="448"/>
      <c r="BG14" s="448"/>
      <c r="BH14" s="448"/>
      <c r="BI14" s="448"/>
      <c r="BJ14" s="448"/>
      <c r="BK14" s="448"/>
      <c r="BL14" s="448"/>
      <c r="BM14" s="449"/>
      <c r="BN14" s="449"/>
      <c r="BO14" s="449"/>
      <c r="BP14" s="449"/>
      <c r="BQ14" s="449"/>
      <c r="BR14" s="449"/>
      <c r="BS14" s="449"/>
      <c r="BT14" s="449"/>
      <c r="BU14" s="449"/>
      <c r="BV14" s="449"/>
      <c r="BW14" s="449"/>
      <c r="BX14" s="449"/>
      <c r="BY14" s="449"/>
      <c r="BZ14" s="449"/>
      <c r="CA14" s="449"/>
      <c r="CB14" s="449"/>
      <c r="CC14" s="449"/>
      <c r="CD14" s="449"/>
      <c r="CE14" s="449"/>
      <c r="CF14" s="449"/>
      <c r="CG14" s="449"/>
      <c r="CH14" s="449"/>
      <c r="CI14" s="449"/>
      <c r="CJ14" s="449"/>
      <c r="CK14" s="449"/>
      <c r="CL14" s="449"/>
      <c r="CM14" s="449"/>
      <c r="CN14" s="449"/>
      <c r="CO14" s="449"/>
      <c r="CP14" s="449"/>
      <c r="CQ14" s="449"/>
      <c r="CR14" s="449"/>
      <c r="CS14" s="449"/>
      <c r="CT14" s="449"/>
      <c r="CU14" s="449"/>
      <c r="CV14" s="449"/>
      <c r="CW14" s="449"/>
      <c r="CX14" s="449"/>
      <c r="CY14" s="449"/>
      <c r="CZ14" s="449"/>
      <c r="DA14" s="449"/>
      <c r="DB14" s="449"/>
      <c r="DC14" s="449"/>
      <c r="DD14" s="449"/>
      <c r="DE14" s="449"/>
      <c r="DF14" s="449"/>
      <c r="DG14" s="449"/>
      <c r="DH14" s="449"/>
      <c r="DI14" s="449"/>
      <c r="DJ14" s="449"/>
      <c r="DK14" s="449"/>
      <c r="DL14" s="449"/>
      <c r="DM14" s="449"/>
      <c r="DN14" s="449"/>
      <c r="DO14" s="449"/>
      <c r="DP14" s="449"/>
      <c r="DQ14" s="449"/>
      <c r="DR14" s="449"/>
      <c r="DS14" s="449"/>
      <c r="DT14" s="449"/>
      <c r="DU14" s="449"/>
      <c r="DV14" s="449"/>
      <c r="DW14" s="449"/>
      <c r="DX14" s="449"/>
      <c r="DY14" s="449"/>
      <c r="DZ14" s="449"/>
      <c r="EA14" s="449"/>
      <c r="EB14" s="449"/>
      <c r="EC14" s="449"/>
      <c r="ED14" s="449"/>
      <c r="EE14" s="449"/>
      <c r="EF14" s="449"/>
      <c r="EG14" s="449"/>
      <c r="EH14" s="449"/>
      <c r="EI14" s="449"/>
      <c r="EJ14" s="449"/>
      <c r="EK14" s="449"/>
      <c r="EL14" s="449"/>
      <c r="EM14" s="449"/>
      <c r="EN14" s="449"/>
      <c r="EO14" s="449"/>
      <c r="EP14" s="449"/>
      <c r="EQ14" s="449"/>
      <c r="ER14" s="449"/>
      <c r="ES14" s="449"/>
      <c r="ET14" s="449"/>
      <c r="EU14" s="449"/>
      <c r="EV14" s="449"/>
      <c r="EW14" s="449"/>
      <c r="EX14" s="449"/>
      <c r="EY14" s="449"/>
      <c r="EZ14" s="449"/>
      <c r="FA14" s="449"/>
      <c r="FB14" s="449"/>
      <c r="FC14" s="449"/>
      <c r="FD14" s="449"/>
      <c r="FE14" s="449"/>
      <c r="FF14" s="449"/>
      <c r="FG14" s="449"/>
      <c r="FH14" s="449"/>
      <c r="FI14" s="449"/>
      <c r="FJ14" s="449"/>
      <c r="FK14" s="449"/>
      <c r="FL14" s="449"/>
      <c r="FM14" s="449"/>
      <c r="FN14" s="449"/>
      <c r="FO14" s="449"/>
      <c r="FP14" s="449"/>
      <c r="FQ14" s="449"/>
      <c r="FR14" s="449"/>
      <c r="FS14" s="449"/>
      <c r="FT14" s="449"/>
      <c r="FU14" s="449"/>
      <c r="FV14" s="449"/>
      <c r="FW14" s="449"/>
      <c r="FX14" s="449"/>
      <c r="FY14" s="449"/>
      <c r="FZ14" s="449"/>
      <c r="GA14" s="449"/>
      <c r="GB14" s="449"/>
      <c r="GC14" s="449"/>
      <c r="GD14" s="449"/>
      <c r="GE14" s="449"/>
      <c r="GF14" s="449"/>
      <c r="GG14" s="449"/>
      <c r="GH14" s="449"/>
      <c r="GI14" s="449"/>
      <c r="GJ14" s="449"/>
      <c r="GK14" s="449"/>
      <c r="GL14" s="449"/>
      <c r="GM14" s="449"/>
      <c r="GN14" s="449"/>
      <c r="GO14" s="449"/>
      <c r="GP14" s="449"/>
      <c r="GQ14" s="449"/>
      <c r="GR14" s="449"/>
      <c r="GS14" s="449"/>
      <c r="GT14" s="449"/>
      <c r="GU14" s="449"/>
      <c r="GV14" s="449"/>
      <c r="GW14" s="449"/>
    </row>
    <row r="15" spans="1:205" s="332" customFormat="1" ht="12.75" customHeight="1">
      <c r="A15" s="60" t="s">
        <v>154</v>
      </c>
      <c r="B15" s="111" t="s">
        <v>196</v>
      </c>
      <c r="C15" s="124">
        <v>6.8</v>
      </c>
      <c r="D15" s="68">
        <v>5</v>
      </c>
      <c r="E15" s="154">
        <f t="shared" si="0"/>
        <v>68.751000000000005</v>
      </c>
      <c r="F15" s="54">
        <v>110</v>
      </c>
      <c r="G15" s="54">
        <v>12.05</v>
      </c>
      <c r="H15" s="54">
        <v>5.2</v>
      </c>
      <c r="I15" s="54">
        <v>2.2000000000000002</v>
      </c>
      <c r="J15" s="65">
        <v>-4.8</v>
      </c>
      <c r="K15" s="68">
        <v>60</v>
      </c>
      <c r="L15" s="117">
        <v>50</v>
      </c>
      <c r="M15" s="54">
        <v>4.0000000000000001E-3</v>
      </c>
      <c r="N15" s="54">
        <v>18.7</v>
      </c>
      <c r="O15" s="54" t="s">
        <v>132</v>
      </c>
      <c r="P15" s="54">
        <v>21.5</v>
      </c>
      <c r="Q15" s="54">
        <v>63.7</v>
      </c>
      <c r="R15" s="54" t="s">
        <v>67</v>
      </c>
      <c r="S15" s="54">
        <v>77.7</v>
      </c>
      <c r="T15" s="54" t="s">
        <v>67</v>
      </c>
      <c r="U15" s="210">
        <v>26</v>
      </c>
      <c r="V15" s="266" t="s">
        <v>157</v>
      </c>
      <c r="W15" s="60" t="s">
        <v>154</v>
      </c>
      <c r="X15" s="111" t="s">
        <v>196</v>
      </c>
      <c r="Y15" s="68" t="s">
        <v>193</v>
      </c>
      <c r="Z15" s="54" t="s">
        <v>258</v>
      </c>
      <c r="AA15" s="54" t="s">
        <v>237</v>
      </c>
      <c r="AB15" s="54">
        <v>1.7999999999999999E-2</v>
      </c>
      <c r="AC15" s="54" t="s">
        <v>76</v>
      </c>
      <c r="AD15" s="117">
        <v>0.05</v>
      </c>
      <c r="AE15" s="94" t="s">
        <v>259</v>
      </c>
      <c r="AF15" s="54">
        <v>18.3</v>
      </c>
      <c r="AG15" s="54" t="s">
        <v>260</v>
      </c>
      <c r="AH15" s="117" t="s">
        <v>261</v>
      </c>
      <c r="AI15" s="68" t="s">
        <v>261</v>
      </c>
      <c r="AJ15" s="117">
        <v>0.17</v>
      </c>
      <c r="AK15" s="68" t="s">
        <v>262</v>
      </c>
      <c r="AL15" s="54">
        <v>5.61</v>
      </c>
      <c r="AM15" s="54">
        <v>6.5000000000000002E-2</v>
      </c>
      <c r="AN15" s="65" t="s">
        <v>79</v>
      </c>
      <c r="AO15" s="60" t="s">
        <v>154</v>
      </c>
      <c r="AP15" s="111" t="s">
        <v>196</v>
      </c>
      <c r="AQ15" s="124" t="s">
        <v>78</v>
      </c>
      <c r="AR15" s="68" t="s">
        <v>80</v>
      </c>
      <c r="AS15" s="117">
        <v>2.46</v>
      </c>
      <c r="AT15" s="117">
        <v>11.7</v>
      </c>
      <c r="AU15" s="68" t="s">
        <v>260</v>
      </c>
      <c r="AV15" s="54">
        <v>14</v>
      </c>
      <c r="AW15" s="54">
        <v>0.1</v>
      </c>
      <c r="AX15" s="54" t="s">
        <v>78</v>
      </c>
      <c r="AY15" s="54" t="s">
        <v>82</v>
      </c>
      <c r="AZ15" s="54" t="s">
        <v>70</v>
      </c>
      <c r="BA15" s="54" t="s">
        <v>74</v>
      </c>
      <c r="BB15" s="65" t="s">
        <v>74</v>
      </c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</row>
    <row r="16" spans="1:205" s="332" customFormat="1" ht="12.75" customHeight="1">
      <c r="A16" s="52"/>
      <c r="B16" s="111" t="s">
        <v>155</v>
      </c>
      <c r="C16" s="124">
        <v>7.75</v>
      </c>
      <c r="D16" s="164" t="s">
        <v>43</v>
      </c>
      <c r="E16" s="154">
        <f t="shared" si="0"/>
        <v>301.64999999999998</v>
      </c>
      <c r="F16" s="54" t="s">
        <v>43</v>
      </c>
      <c r="G16" s="53" t="s">
        <v>43</v>
      </c>
      <c r="H16" s="54">
        <v>57</v>
      </c>
      <c r="I16" s="54">
        <v>6</v>
      </c>
      <c r="J16" s="65">
        <v>1.6</v>
      </c>
      <c r="K16" s="325">
        <v>100000</v>
      </c>
      <c r="L16" s="176">
        <v>4400</v>
      </c>
      <c r="M16" s="54">
        <v>4.1000000000000002E-2</v>
      </c>
      <c r="N16" s="54">
        <v>75</v>
      </c>
      <c r="O16" s="54" t="s">
        <v>132</v>
      </c>
      <c r="P16" s="327">
        <v>405</v>
      </c>
      <c r="Q16" s="54">
        <v>251</v>
      </c>
      <c r="R16" s="54" t="s">
        <v>67</v>
      </c>
      <c r="S16" s="54">
        <v>306</v>
      </c>
      <c r="T16" s="54" t="s">
        <v>67</v>
      </c>
      <c r="U16" s="65" t="s">
        <v>96</v>
      </c>
      <c r="V16" s="266">
        <v>114</v>
      </c>
      <c r="W16" s="52"/>
      <c r="X16" s="111" t="s">
        <v>155</v>
      </c>
      <c r="Y16" s="68">
        <v>0.28999999999999998</v>
      </c>
      <c r="Z16" s="54" t="s">
        <v>258</v>
      </c>
      <c r="AA16" s="96">
        <v>7.0000000000000001E-3</v>
      </c>
      <c r="AB16" s="54">
        <v>6.7000000000000004E-2</v>
      </c>
      <c r="AC16" s="54" t="s">
        <v>76</v>
      </c>
      <c r="AD16" s="117">
        <v>0.11</v>
      </c>
      <c r="AE16" s="94" t="s">
        <v>259</v>
      </c>
      <c r="AF16" s="54">
        <v>89.5</v>
      </c>
      <c r="AG16" s="54" t="s">
        <v>260</v>
      </c>
      <c r="AH16" s="54" t="s">
        <v>261</v>
      </c>
      <c r="AI16" s="96">
        <v>0.04</v>
      </c>
      <c r="AJ16" s="117">
        <v>0.22</v>
      </c>
      <c r="AK16" s="94" t="s">
        <v>78</v>
      </c>
      <c r="AL16" s="54">
        <v>19</v>
      </c>
      <c r="AM16" s="54">
        <v>1.69</v>
      </c>
      <c r="AN16" s="65" t="s">
        <v>79</v>
      </c>
      <c r="AO16" s="52"/>
      <c r="AP16" s="111" t="s">
        <v>155</v>
      </c>
      <c r="AQ16" s="159" t="s">
        <v>78</v>
      </c>
      <c r="AR16" s="68" t="s">
        <v>80</v>
      </c>
      <c r="AS16" s="117">
        <v>31.9</v>
      </c>
      <c r="AT16" s="117">
        <v>10.3</v>
      </c>
      <c r="AU16" s="94" t="s">
        <v>260</v>
      </c>
      <c r="AV16" s="54">
        <v>48.7</v>
      </c>
      <c r="AW16" s="54">
        <v>0.88</v>
      </c>
      <c r="AX16" s="54" t="s">
        <v>78</v>
      </c>
      <c r="AY16" s="54" t="s">
        <v>82</v>
      </c>
      <c r="AZ16" s="54" t="s">
        <v>70</v>
      </c>
      <c r="BA16" s="54">
        <v>0.18</v>
      </c>
      <c r="BB16" s="65" t="s">
        <v>74</v>
      </c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</row>
    <row r="17" spans="1:205" ht="12.75" customHeight="1">
      <c r="A17" s="84"/>
      <c r="B17" s="53" t="s">
        <v>317</v>
      </c>
      <c r="C17" s="124">
        <v>7.53</v>
      </c>
      <c r="D17" s="68">
        <v>6.3</v>
      </c>
      <c r="E17" s="54">
        <v>358</v>
      </c>
      <c r="F17" s="54">
        <v>950</v>
      </c>
      <c r="G17" s="54">
        <v>10.65</v>
      </c>
      <c r="H17" s="54">
        <v>29</v>
      </c>
      <c r="I17" s="54" t="s">
        <v>43</v>
      </c>
      <c r="J17" s="65" t="s">
        <v>43</v>
      </c>
      <c r="K17" s="325">
        <v>33000</v>
      </c>
      <c r="L17" s="183">
        <v>59000</v>
      </c>
      <c r="M17" s="326">
        <v>2.06</v>
      </c>
      <c r="N17" s="54">
        <v>45.9</v>
      </c>
      <c r="O17" s="54" t="s">
        <v>194</v>
      </c>
      <c r="P17" s="327">
        <v>195</v>
      </c>
      <c r="Q17" s="54">
        <v>117</v>
      </c>
      <c r="R17" s="54" t="s">
        <v>67</v>
      </c>
      <c r="S17" s="54">
        <v>143</v>
      </c>
      <c r="T17" s="54" t="s">
        <v>67</v>
      </c>
      <c r="U17" s="65" t="s">
        <v>96</v>
      </c>
      <c r="V17" s="266">
        <v>56</v>
      </c>
      <c r="W17" s="84"/>
      <c r="X17" s="111" t="s">
        <v>317</v>
      </c>
      <c r="Y17" s="68">
        <v>5.0999999999999997E-2</v>
      </c>
      <c r="Z17" s="54">
        <v>1E-3</v>
      </c>
      <c r="AA17" s="96">
        <v>6.0000000000000001E-3</v>
      </c>
      <c r="AB17" s="54">
        <v>6.7000000000000004E-2</v>
      </c>
      <c r="AC17" s="54" t="s">
        <v>68</v>
      </c>
      <c r="AD17" s="54">
        <v>0.21</v>
      </c>
      <c r="AE17" s="54" t="s">
        <v>324</v>
      </c>
      <c r="AF17" s="54">
        <v>104</v>
      </c>
      <c r="AG17" s="54" t="s">
        <v>68</v>
      </c>
      <c r="AH17" s="131">
        <v>3.0000000000000001E-3</v>
      </c>
      <c r="AI17" s="54">
        <v>0.02</v>
      </c>
      <c r="AJ17" s="96">
        <v>0.56999999999999995</v>
      </c>
      <c r="AK17" s="54" t="s">
        <v>68</v>
      </c>
      <c r="AL17" s="54">
        <v>23.5</v>
      </c>
      <c r="AM17" s="54">
        <v>3.27</v>
      </c>
      <c r="AN17" s="65">
        <v>3.0000000000000001E-3</v>
      </c>
      <c r="AO17" s="84"/>
      <c r="AP17" s="111" t="s">
        <v>317</v>
      </c>
      <c r="AQ17" s="68">
        <v>5.0000000000000001E-3</v>
      </c>
      <c r="AR17" s="54">
        <v>0.5</v>
      </c>
      <c r="AS17" s="54">
        <v>30.4</v>
      </c>
      <c r="AT17" s="54">
        <v>15.1</v>
      </c>
      <c r="AU17" s="54" t="s">
        <v>253</v>
      </c>
      <c r="AV17" s="54">
        <v>34.9</v>
      </c>
      <c r="AW17" s="54">
        <v>0.79</v>
      </c>
      <c r="AX17" s="54" t="s">
        <v>68</v>
      </c>
      <c r="AY17" s="54">
        <v>2E-3</v>
      </c>
      <c r="AZ17" s="54">
        <v>1E-3</v>
      </c>
      <c r="BA17" s="54">
        <v>8.1000000000000003E-2</v>
      </c>
      <c r="BB17" s="65" t="s">
        <v>70</v>
      </c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</row>
    <row r="18" spans="1:205" s="333" customFormat="1" ht="12.75" customHeight="1">
      <c r="A18" s="203"/>
      <c r="B18" s="204" t="s">
        <v>462</v>
      </c>
      <c r="C18" s="205">
        <v>6.97</v>
      </c>
      <c r="D18" s="209">
        <v>7.7</v>
      </c>
      <c r="E18" s="204">
        <v>30</v>
      </c>
      <c r="F18" s="204">
        <v>110</v>
      </c>
      <c r="G18" s="204"/>
      <c r="H18" s="204"/>
      <c r="I18" s="204"/>
      <c r="J18" s="210" t="s">
        <v>43</v>
      </c>
      <c r="K18" s="245">
        <v>20</v>
      </c>
      <c r="L18" s="246">
        <v>150</v>
      </c>
      <c r="M18" s="204">
        <v>4.0000000000000001E-3</v>
      </c>
      <c r="N18" s="204">
        <v>7.3</v>
      </c>
      <c r="O18" s="204" t="s">
        <v>132</v>
      </c>
      <c r="P18" s="204">
        <v>8.5</v>
      </c>
      <c r="Q18" s="204">
        <v>38.6</v>
      </c>
      <c r="R18" s="204" t="s">
        <v>67</v>
      </c>
      <c r="S18" s="204">
        <v>31.6</v>
      </c>
      <c r="T18" s="204" t="s">
        <v>67</v>
      </c>
      <c r="U18" s="210" t="s">
        <v>96</v>
      </c>
      <c r="V18" s="269"/>
      <c r="W18" s="203"/>
      <c r="X18" s="210" t="s">
        <v>462</v>
      </c>
      <c r="Y18" s="209">
        <v>0.28000000000000003</v>
      </c>
      <c r="Z18" s="204" t="s">
        <v>68</v>
      </c>
      <c r="AA18" s="204" t="s">
        <v>68</v>
      </c>
      <c r="AB18" s="286">
        <v>0.01</v>
      </c>
      <c r="AC18" s="204" t="s">
        <v>68</v>
      </c>
      <c r="AD18" s="204" t="s">
        <v>71</v>
      </c>
      <c r="AE18" s="204" t="s">
        <v>324</v>
      </c>
      <c r="AF18" s="287">
        <v>8.1</v>
      </c>
      <c r="AG18" s="204" t="s">
        <v>68</v>
      </c>
      <c r="AH18" s="215">
        <v>5.0000000000000001E-4</v>
      </c>
      <c r="AI18" s="215">
        <v>1E-3</v>
      </c>
      <c r="AJ18" s="215">
        <v>0.27</v>
      </c>
      <c r="AK18" s="209" t="s">
        <v>68</v>
      </c>
      <c r="AL18" s="204">
        <v>2.25</v>
      </c>
      <c r="AM18" s="204">
        <v>7.0000000000000001E-3</v>
      </c>
      <c r="AN18" s="210" t="s">
        <v>254</v>
      </c>
      <c r="AO18" s="203"/>
      <c r="AP18" s="210" t="s">
        <v>462</v>
      </c>
      <c r="AQ18" s="205" t="s">
        <v>68</v>
      </c>
      <c r="AR18" s="215">
        <v>0.12</v>
      </c>
      <c r="AS18" s="204">
        <v>0.93</v>
      </c>
      <c r="AT18" s="215">
        <v>10.1</v>
      </c>
      <c r="AU18" s="215" t="s">
        <v>253</v>
      </c>
      <c r="AV18" s="204">
        <v>7.04</v>
      </c>
      <c r="AW18" s="204">
        <v>5.6000000000000001E-2</v>
      </c>
      <c r="AX18" s="204" t="s">
        <v>68</v>
      </c>
      <c r="AY18" s="204">
        <v>1.4E-2</v>
      </c>
      <c r="AZ18" s="204" t="s">
        <v>68</v>
      </c>
      <c r="BA18" s="204" t="s">
        <v>69</v>
      </c>
      <c r="BB18" s="210" t="s">
        <v>70</v>
      </c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  <c r="CZ18" s="213"/>
      <c r="DA18" s="213"/>
      <c r="DB18" s="213"/>
      <c r="DC18" s="213"/>
      <c r="DD18" s="213"/>
      <c r="DE18" s="213"/>
      <c r="DF18" s="213"/>
      <c r="DG18" s="213"/>
      <c r="DH18" s="213"/>
      <c r="DI18" s="213"/>
      <c r="DJ18" s="213"/>
      <c r="DK18" s="213"/>
      <c r="DL18" s="213"/>
      <c r="DM18" s="213"/>
      <c r="DN18" s="213"/>
      <c r="DO18" s="213"/>
      <c r="DP18" s="213"/>
      <c r="DQ18" s="213"/>
      <c r="DR18" s="213"/>
      <c r="DS18" s="213"/>
      <c r="DT18" s="213"/>
      <c r="DU18" s="213"/>
      <c r="DV18" s="213"/>
      <c r="DW18" s="213"/>
      <c r="DX18" s="213"/>
      <c r="DY18" s="213"/>
      <c r="DZ18" s="213"/>
      <c r="EA18" s="213"/>
      <c r="EB18" s="213"/>
      <c r="EC18" s="213"/>
      <c r="ED18" s="213"/>
      <c r="EE18" s="213"/>
      <c r="EF18" s="213"/>
      <c r="EG18" s="213"/>
      <c r="EH18" s="213"/>
      <c r="EI18" s="213"/>
      <c r="EJ18" s="213"/>
      <c r="EK18" s="213"/>
      <c r="EL18" s="213"/>
      <c r="EM18" s="213"/>
      <c r="EN18" s="213"/>
      <c r="EO18" s="213"/>
      <c r="EP18" s="213"/>
      <c r="EQ18" s="213"/>
      <c r="ER18" s="213"/>
      <c r="ES18" s="213"/>
      <c r="ET18" s="213"/>
      <c r="EU18" s="213"/>
      <c r="EV18" s="213"/>
      <c r="EW18" s="213"/>
      <c r="EX18" s="213"/>
      <c r="EY18" s="213"/>
      <c r="EZ18" s="213"/>
      <c r="FA18" s="213"/>
      <c r="FB18" s="213"/>
      <c r="FC18" s="213"/>
      <c r="FD18" s="213"/>
      <c r="FE18" s="213"/>
      <c r="FF18" s="213"/>
      <c r="FG18" s="213"/>
      <c r="FH18" s="213"/>
      <c r="FI18" s="213"/>
      <c r="FJ18" s="213"/>
      <c r="FK18" s="213"/>
      <c r="FL18" s="213"/>
      <c r="FM18" s="213"/>
      <c r="FN18" s="213"/>
      <c r="FO18" s="213"/>
      <c r="FP18" s="213"/>
      <c r="FQ18" s="213"/>
      <c r="FR18" s="213"/>
      <c r="FS18" s="213"/>
      <c r="FT18" s="213"/>
      <c r="FU18" s="213"/>
      <c r="FV18" s="213"/>
      <c r="FW18" s="213"/>
      <c r="FX18" s="213"/>
      <c r="FY18" s="213"/>
      <c r="FZ18" s="213"/>
      <c r="GA18" s="213"/>
      <c r="GB18" s="213"/>
      <c r="GC18" s="213"/>
      <c r="GD18" s="213"/>
      <c r="GE18" s="213"/>
      <c r="GF18" s="213"/>
      <c r="GG18" s="213"/>
      <c r="GH18" s="213"/>
      <c r="GI18" s="213"/>
      <c r="GJ18" s="213"/>
      <c r="GK18" s="213"/>
      <c r="GL18" s="213"/>
      <c r="GM18" s="213"/>
      <c r="GN18" s="213"/>
      <c r="GO18" s="213"/>
      <c r="GP18" s="213"/>
      <c r="GQ18" s="213"/>
      <c r="GR18" s="213"/>
      <c r="GS18" s="213"/>
      <c r="GT18" s="213"/>
      <c r="GU18" s="213"/>
      <c r="GV18" s="213"/>
      <c r="GW18" s="213"/>
    </row>
    <row r="19" spans="1:205" s="332" customFormat="1" ht="12.75" customHeight="1">
      <c r="A19" s="60" t="s">
        <v>143</v>
      </c>
      <c r="B19" s="111" t="s">
        <v>196</v>
      </c>
      <c r="C19" s="124">
        <v>7.08</v>
      </c>
      <c r="D19" s="68">
        <v>8.3000000000000007</v>
      </c>
      <c r="E19" s="154">
        <f t="shared" si="0"/>
        <v>94.671999999999997</v>
      </c>
      <c r="F19" s="54">
        <v>360</v>
      </c>
      <c r="G19" s="54">
        <v>10.67</v>
      </c>
      <c r="H19" s="54">
        <v>7.3</v>
      </c>
      <c r="I19" s="54">
        <v>3.7</v>
      </c>
      <c r="J19" s="65">
        <v>-4.8</v>
      </c>
      <c r="K19" s="114">
        <v>1000</v>
      </c>
      <c r="L19" s="117">
        <v>240</v>
      </c>
      <c r="M19" s="54">
        <v>2.3E-2</v>
      </c>
      <c r="N19" s="54">
        <v>36.799999999999997</v>
      </c>
      <c r="O19" s="54" t="s">
        <v>132</v>
      </c>
      <c r="P19" s="54">
        <v>21.2</v>
      </c>
      <c r="Q19" s="54">
        <v>91</v>
      </c>
      <c r="R19" s="54" t="s">
        <v>67</v>
      </c>
      <c r="S19" s="54">
        <v>111</v>
      </c>
      <c r="T19" s="54" t="s">
        <v>67</v>
      </c>
      <c r="U19" s="65" t="s">
        <v>96</v>
      </c>
      <c r="V19" s="266" t="s">
        <v>157</v>
      </c>
      <c r="W19" s="60" t="s">
        <v>143</v>
      </c>
      <c r="X19" s="111" t="s">
        <v>196</v>
      </c>
      <c r="Y19" s="68" t="s">
        <v>193</v>
      </c>
      <c r="Z19" s="54" t="s">
        <v>258</v>
      </c>
      <c r="AA19" s="54">
        <v>2.9999999999999997E-4</v>
      </c>
      <c r="AB19" s="54">
        <v>2.4E-2</v>
      </c>
      <c r="AC19" s="54" t="s">
        <v>76</v>
      </c>
      <c r="AD19" s="117">
        <v>0.09</v>
      </c>
      <c r="AE19" s="94" t="s">
        <v>259</v>
      </c>
      <c r="AF19" s="54">
        <v>25.7</v>
      </c>
      <c r="AG19" s="54" t="s">
        <v>260</v>
      </c>
      <c r="AH19" s="117" t="s">
        <v>261</v>
      </c>
      <c r="AI19" s="68" t="s">
        <v>261</v>
      </c>
      <c r="AJ19" s="96">
        <v>0.56999999999999995</v>
      </c>
      <c r="AK19" s="68" t="s">
        <v>262</v>
      </c>
      <c r="AL19" s="54">
        <v>7.42</v>
      </c>
      <c r="AM19" s="54">
        <v>0.24</v>
      </c>
      <c r="AN19" s="65" t="s">
        <v>79</v>
      </c>
      <c r="AO19" s="60" t="s">
        <v>143</v>
      </c>
      <c r="AP19" s="111" t="s">
        <v>196</v>
      </c>
      <c r="AQ19" s="124" t="s">
        <v>78</v>
      </c>
      <c r="AR19" s="68" t="s">
        <v>80</v>
      </c>
      <c r="AS19" s="117">
        <v>3.05</v>
      </c>
      <c r="AT19" s="117">
        <v>12.5</v>
      </c>
      <c r="AU19" s="68" t="s">
        <v>260</v>
      </c>
      <c r="AV19" s="54">
        <v>23</v>
      </c>
      <c r="AW19" s="54">
        <v>0.16</v>
      </c>
      <c r="AX19" s="54" t="s">
        <v>78</v>
      </c>
      <c r="AY19" s="54">
        <v>6.0000000000000001E-3</v>
      </c>
      <c r="AZ19" s="54" t="s">
        <v>70</v>
      </c>
      <c r="BA19" s="54" t="s">
        <v>74</v>
      </c>
      <c r="BB19" s="65" t="s">
        <v>74</v>
      </c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</row>
    <row r="20" spans="1:205" s="332" customFormat="1" ht="12.75" customHeight="1">
      <c r="A20" s="52"/>
      <c r="B20" s="111" t="s">
        <v>131</v>
      </c>
      <c r="C20" s="124">
        <v>7.35</v>
      </c>
      <c r="D20" s="68">
        <v>4.7</v>
      </c>
      <c r="E20" s="154">
        <f t="shared" si="0"/>
        <v>56.41</v>
      </c>
      <c r="F20" s="54">
        <v>170</v>
      </c>
      <c r="G20" s="53" t="s">
        <v>43</v>
      </c>
      <c r="H20" s="54">
        <v>13</v>
      </c>
      <c r="I20" s="54">
        <v>77</v>
      </c>
      <c r="J20" s="65" t="s">
        <v>43</v>
      </c>
      <c r="K20" s="68">
        <v>100</v>
      </c>
      <c r="L20" s="117">
        <v>380</v>
      </c>
      <c r="M20" s="54">
        <v>3.0000000000000001E-3</v>
      </c>
      <c r="N20" s="54">
        <v>12.7</v>
      </c>
      <c r="O20" s="54">
        <v>190</v>
      </c>
      <c r="P20" s="54">
        <v>11.7</v>
      </c>
      <c r="Q20" s="54">
        <v>62.5</v>
      </c>
      <c r="R20" s="54" t="s">
        <v>67</v>
      </c>
      <c r="S20" s="54">
        <v>76.3</v>
      </c>
      <c r="T20" s="54" t="s">
        <v>67</v>
      </c>
      <c r="U20" s="65" t="s">
        <v>96</v>
      </c>
      <c r="V20" s="266">
        <v>51</v>
      </c>
      <c r="W20" s="52"/>
      <c r="X20" s="111" t="s">
        <v>131</v>
      </c>
      <c r="Y20" s="68">
        <v>4.62</v>
      </c>
      <c r="Z20" s="54" t="s">
        <v>258</v>
      </c>
      <c r="AA20" s="54">
        <v>2E-3</v>
      </c>
      <c r="AB20" s="54">
        <v>0.17</v>
      </c>
      <c r="AC20" s="54" t="s">
        <v>76</v>
      </c>
      <c r="AD20" s="117">
        <v>0.12</v>
      </c>
      <c r="AE20" s="94" t="s">
        <v>259</v>
      </c>
      <c r="AF20" s="54">
        <v>14.2</v>
      </c>
      <c r="AG20" s="54" t="s">
        <v>260</v>
      </c>
      <c r="AH20" s="54" t="s">
        <v>261</v>
      </c>
      <c r="AI20" s="96">
        <v>0.03</v>
      </c>
      <c r="AJ20" s="96">
        <v>2.9</v>
      </c>
      <c r="AK20" s="94" t="s">
        <v>78</v>
      </c>
      <c r="AL20" s="54">
        <v>5.0999999999999996</v>
      </c>
      <c r="AM20" s="54">
        <v>2.9000000000000001E-2</v>
      </c>
      <c r="AN20" s="65" t="s">
        <v>79</v>
      </c>
      <c r="AO20" s="52"/>
      <c r="AP20" s="111" t="s">
        <v>131</v>
      </c>
      <c r="AQ20" s="124" t="s">
        <v>260</v>
      </c>
      <c r="AR20" s="68" t="s">
        <v>80</v>
      </c>
      <c r="AS20" s="117">
        <v>3.9</v>
      </c>
      <c r="AT20" s="117">
        <v>24.6</v>
      </c>
      <c r="AU20" s="68" t="s">
        <v>260</v>
      </c>
      <c r="AV20" s="54">
        <v>17.100000000000001</v>
      </c>
      <c r="AW20" s="54">
        <v>0.12</v>
      </c>
      <c r="AX20" s="54" t="s">
        <v>78</v>
      </c>
      <c r="AY20" s="96">
        <v>0.13</v>
      </c>
      <c r="AZ20" s="54">
        <v>0.02</v>
      </c>
      <c r="BA20" s="54" t="s">
        <v>69</v>
      </c>
      <c r="BB20" s="65" t="s">
        <v>74</v>
      </c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</row>
    <row r="21" spans="1:205" ht="12.75" customHeight="1">
      <c r="A21" s="152"/>
      <c r="B21" s="53" t="s">
        <v>316</v>
      </c>
      <c r="C21" s="124">
        <v>7.69</v>
      </c>
      <c r="D21" s="68">
        <v>6</v>
      </c>
      <c r="E21" s="54">
        <v>82</v>
      </c>
      <c r="F21" s="54">
        <v>220</v>
      </c>
      <c r="G21" s="54">
        <v>10.82</v>
      </c>
      <c r="H21" s="54">
        <v>15</v>
      </c>
      <c r="I21" s="54" t="s">
        <v>43</v>
      </c>
      <c r="J21" s="65" t="s">
        <v>43</v>
      </c>
      <c r="K21" s="114">
        <v>2200</v>
      </c>
      <c r="L21" s="183">
        <v>1000</v>
      </c>
      <c r="M21" s="54">
        <v>8.9999999999999993E-3</v>
      </c>
      <c r="N21" s="54">
        <v>16.3</v>
      </c>
      <c r="O21" s="54">
        <v>140</v>
      </c>
      <c r="P21" s="54">
        <v>5.4</v>
      </c>
      <c r="Q21" s="54">
        <v>118</v>
      </c>
      <c r="R21" s="54" t="s">
        <v>67</v>
      </c>
      <c r="S21" s="54">
        <v>143</v>
      </c>
      <c r="T21" s="54" t="s">
        <v>67</v>
      </c>
      <c r="U21" s="65" t="s">
        <v>96</v>
      </c>
      <c r="V21" s="266">
        <v>54</v>
      </c>
      <c r="W21" s="152"/>
      <c r="X21" s="111" t="s">
        <v>316</v>
      </c>
      <c r="Y21" s="68">
        <v>7.03</v>
      </c>
      <c r="Z21" s="54" t="s">
        <v>68</v>
      </c>
      <c r="AA21" s="54">
        <v>1E-3</v>
      </c>
      <c r="AB21" s="54">
        <v>0.25</v>
      </c>
      <c r="AC21" s="54" t="s">
        <v>68</v>
      </c>
      <c r="AD21" s="54">
        <v>0.2</v>
      </c>
      <c r="AE21" s="54" t="s">
        <v>324</v>
      </c>
      <c r="AF21" s="54">
        <v>28.9</v>
      </c>
      <c r="AG21" s="131">
        <v>1.2E-2</v>
      </c>
      <c r="AH21" s="131">
        <v>2E-3</v>
      </c>
      <c r="AI21" s="54">
        <v>1.9E-2</v>
      </c>
      <c r="AJ21" s="96">
        <v>5.47</v>
      </c>
      <c r="AK21" s="54">
        <v>3.0000000000000001E-3</v>
      </c>
      <c r="AL21" s="54">
        <v>9.91</v>
      </c>
      <c r="AM21" s="54">
        <v>5.0999999999999997E-2</v>
      </c>
      <c r="AN21" s="65" t="s">
        <v>68</v>
      </c>
      <c r="AO21" s="152"/>
      <c r="AP21" s="111" t="s">
        <v>316</v>
      </c>
      <c r="AQ21" s="68">
        <v>1.0999999999999999E-2</v>
      </c>
      <c r="AR21" s="54">
        <v>0.5</v>
      </c>
      <c r="AS21" s="54">
        <v>3.7</v>
      </c>
      <c r="AT21" s="54">
        <v>44.9</v>
      </c>
      <c r="AU21" s="131">
        <v>2.0000000000000001E-4</v>
      </c>
      <c r="AV21" s="54">
        <v>27.5</v>
      </c>
      <c r="AW21" s="54">
        <v>0.2</v>
      </c>
      <c r="AX21" s="54" t="s">
        <v>68</v>
      </c>
      <c r="AY21" s="96">
        <v>0.24</v>
      </c>
      <c r="AZ21" s="54">
        <v>2.5000000000000001E-2</v>
      </c>
      <c r="BA21" s="54">
        <v>1.0999999999999999E-2</v>
      </c>
      <c r="BB21" s="65" t="s">
        <v>70</v>
      </c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</row>
    <row r="22" spans="1:205" s="332" customFormat="1" ht="12.75" customHeight="1">
      <c r="A22" s="60" t="s">
        <v>144</v>
      </c>
      <c r="B22" s="111" t="s">
        <v>218</v>
      </c>
      <c r="C22" s="124">
        <v>7.14</v>
      </c>
      <c r="D22" s="68">
        <v>8.1</v>
      </c>
      <c r="E22" s="154">
        <f t="shared" si="0"/>
        <v>65.628</v>
      </c>
      <c r="F22" s="54">
        <v>310</v>
      </c>
      <c r="G22" s="54">
        <v>11.45</v>
      </c>
      <c r="H22" s="54">
        <v>6.7</v>
      </c>
      <c r="I22" s="54">
        <v>3.3</v>
      </c>
      <c r="J22" s="65">
        <v>-8.3000000000000007</v>
      </c>
      <c r="K22" s="68">
        <v>310</v>
      </c>
      <c r="L22" s="117">
        <v>560</v>
      </c>
      <c r="M22" s="54">
        <v>1.4E-2</v>
      </c>
      <c r="N22" s="54">
        <v>22.4</v>
      </c>
      <c r="O22" s="54" t="s">
        <v>132</v>
      </c>
      <c r="P22" s="54">
        <v>14</v>
      </c>
      <c r="Q22" s="54">
        <v>84.8</v>
      </c>
      <c r="R22" s="54" t="s">
        <v>67</v>
      </c>
      <c r="S22" s="54">
        <v>103</v>
      </c>
      <c r="T22" s="54" t="s">
        <v>67</v>
      </c>
      <c r="U22" s="65" t="s">
        <v>96</v>
      </c>
      <c r="V22" s="266" t="s">
        <v>157</v>
      </c>
      <c r="W22" s="60" t="s">
        <v>144</v>
      </c>
      <c r="X22" s="111" t="s">
        <v>218</v>
      </c>
      <c r="Y22" s="68" t="s">
        <v>193</v>
      </c>
      <c r="Z22" s="54" t="s">
        <v>258</v>
      </c>
      <c r="AA22" s="54" t="s">
        <v>68</v>
      </c>
      <c r="AB22" s="54">
        <v>1.7000000000000001E-2</v>
      </c>
      <c r="AC22" s="54" t="s">
        <v>76</v>
      </c>
      <c r="AD22" s="117">
        <v>0.04</v>
      </c>
      <c r="AE22" s="94" t="s">
        <v>259</v>
      </c>
      <c r="AF22" s="54">
        <v>17.100000000000001</v>
      </c>
      <c r="AG22" s="54" t="s">
        <v>260</v>
      </c>
      <c r="AH22" s="117" t="s">
        <v>261</v>
      </c>
      <c r="AI22" s="68" t="s">
        <v>261</v>
      </c>
      <c r="AJ22" s="117">
        <v>0.23</v>
      </c>
      <c r="AK22" s="68" t="s">
        <v>262</v>
      </c>
      <c r="AL22" s="54">
        <v>5.58</v>
      </c>
      <c r="AM22" s="54">
        <v>0.23</v>
      </c>
      <c r="AN22" s="65" t="s">
        <v>79</v>
      </c>
      <c r="AO22" s="60" t="s">
        <v>144</v>
      </c>
      <c r="AP22" s="111" t="s">
        <v>218</v>
      </c>
      <c r="AQ22" s="124" t="s">
        <v>78</v>
      </c>
      <c r="AR22" s="68" t="s">
        <v>80</v>
      </c>
      <c r="AS22" s="117">
        <v>2.86</v>
      </c>
      <c r="AT22" s="117">
        <v>11.8</v>
      </c>
      <c r="AU22" s="68" t="s">
        <v>260</v>
      </c>
      <c r="AV22" s="54">
        <v>19.100000000000001</v>
      </c>
      <c r="AW22" s="54">
        <v>0.14000000000000001</v>
      </c>
      <c r="AX22" s="54" t="s">
        <v>78</v>
      </c>
      <c r="AY22" s="54" t="s">
        <v>82</v>
      </c>
      <c r="AZ22" s="54" t="s">
        <v>70</v>
      </c>
      <c r="BA22" s="54" t="s">
        <v>74</v>
      </c>
      <c r="BB22" s="65" t="s">
        <v>74</v>
      </c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</row>
    <row r="23" spans="1:205" s="332" customFormat="1" ht="12.75" customHeight="1">
      <c r="A23" s="52"/>
      <c r="B23" s="111" t="s">
        <v>213</v>
      </c>
      <c r="C23" s="124">
        <v>7.12</v>
      </c>
      <c r="D23" s="68">
        <v>14.5</v>
      </c>
      <c r="E23" s="154">
        <f t="shared" si="0"/>
        <v>82.275999999999996</v>
      </c>
      <c r="F23" s="54">
        <v>250</v>
      </c>
      <c r="G23" s="53" t="s">
        <v>43</v>
      </c>
      <c r="H23" s="54">
        <v>6.6</v>
      </c>
      <c r="I23" s="54">
        <v>6</v>
      </c>
      <c r="J23" s="65" t="s">
        <v>43</v>
      </c>
      <c r="K23" s="68" t="s">
        <v>140</v>
      </c>
      <c r="L23" s="117">
        <v>170</v>
      </c>
      <c r="M23" s="54">
        <v>7.0000000000000001E-3</v>
      </c>
      <c r="N23" s="54">
        <v>10.7</v>
      </c>
      <c r="O23" s="54" t="s">
        <v>132</v>
      </c>
      <c r="P23" s="54">
        <v>4.2</v>
      </c>
      <c r="Q23" s="54">
        <v>100</v>
      </c>
      <c r="R23" s="54" t="s">
        <v>67</v>
      </c>
      <c r="S23" s="54">
        <v>122</v>
      </c>
      <c r="T23" s="54" t="s">
        <v>67</v>
      </c>
      <c r="U23" s="65" t="s">
        <v>96</v>
      </c>
      <c r="V23" s="266" t="s">
        <v>157</v>
      </c>
      <c r="W23" s="52"/>
      <c r="X23" s="111" t="s">
        <v>213</v>
      </c>
      <c r="Y23" s="68">
        <v>0.4</v>
      </c>
      <c r="Z23" s="54" t="s">
        <v>258</v>
      </c>
      <c r="AA23" s="54" t="s">
        <v>68</v>
      </c>
      <c r="AB23" s="54">
        <v>0.03</v>
      </c>
      <c r="AC23" s="54" t="s">
        <v>76</v>
      </c>
      <c r="AD23" s="117">
        <v>0.06</v>
      </c>
      <c r="AE23" s="94" t="s">
        <v>259</v>
      </c>
      <c r="AF23" s="54">
        <v>23.3</v>
      </c>
      <c r="AG23" s="54" t="s">
        <v>260</v>
      </c>
      <c r="AH23" s="117" t="s">
        <v>261</v>
      </c>
      <c r="AI23" s="94" t="s">
        <v>261</v>
      </c>
      <c r="AJ23" s="96">
        <v>2.69</v>
      </c>
      <c r="AK23" s="94" t="s">
        <v>262</v>
      </c>
      <c r="AL23" s="54">
        <v>5.86</v>
      </c>
      <c r="AM23" s="54">
        <v>1.1599999999999999</v>
      </c>
      <c r="AN23" s="65" t="s">
        <v>79</v>
      </c>
      <c r="AO23" s="52"/>
      <c r="AP23" s="111" t="s">
        <v>213</v>
      </c>
      <c r="AQ23" s="159" t="s">
        <v>78</v>
      </c>
      <c r="AR23" s="68" t="s">
        <v>80</v>
      </c>
      <c r="AS23" s="117">
        <v>1.47</v>
      </c>
      <c r="AT23" s="117">
        <v>18.100000000000001</v>
      </c>
      <c r="AU23" s="68" t="s">
        <v>260</v>
      </c>
      <c r="AV23" s="54">
        <v>14.2</v>
      </c>
      <c r="AW23" s="54">
        <v>0.17</v>
      </c>
      <c r="AX23" s="54" t="s">
        <v>78</v>
      </c>
      <c r="AY23" s="54">
        <v>1.7000000000000001E-2</v>
      </c>
      <c r="AZ23" s="54" t="s">
        <v>70</v>
      </c>
      <c r="BA23" s="54" t="s">
        <v>74</v>
      </c>
      <c r="BB23" s="65" t="s">
        <v>74</v>
      </c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</row>
    <row r="24" spans="1:205" s="332" customFormat="1" ht="12.75" customHeight="1">
      <c r="A24" s="52"/>
      <c r="B24" s="111" t="s">
        <v>131</v>
      </c>
      <c r="C24" s="124">
        <v>7.09</v>
      </c>
      <c r="D24" s="68">
        <v>5.2</v>
      </c>
      <c r="E24" s="154">
        <f t="shared" si="0"/>
        <v>55.420999999999992</v>
      </c>
      <c r="F24" s="54">
        <v>230</v>
      </c>
      <c r="G24" s="53" t="s">
        <v>43</v>
      </c>
      <c r="H24" s="54">
        <v>11</v>
      </c>
      <c r="I24" s="54">
        <v>59</v>
      </c>
      <c r="J24" s="65" t="s">
        <v>43</v>
      </c>
      <c r="K24" s="114">
        <v>8100</v>
      </c>
      <c r="L24" s="176">
        <v>1200</v>
      </c>
      <c r="M24" s="54">
        <v>3.5999999999999997E-2</v>
      </c>
      <c r="N24" s="54">
        <v>12.6</v>
      </c>
      <c r="O24" s="54" t="s">
        <v>132</v>
      </c>
      <c r="P24" s="54">
        <v>34.4</v>
      </c>
      <c r="Q24" s="54">
        <v>41.9</v>
      </c>
      <c r="R24" s="54" t="s">
        <v>67</v>
      </c>
      <c r="S24" s="54">
        <v>51.1</v>
      </c>
      <c r="T24" s="54" t="s">
        <v>67</v>
      </c>
      <c r="U24" s="65" t="s">
        <v>96</v>
      </c>
      <c r="V24" s="266">
        <v>49</v>
      </c>
      <c r="W24" s="52"/>
      <c r="X24" s="111" t="s">
        <v>131</v>
      </c>
      <c r="Y24" s="68">
        <v>3.65</v>
      </c>
      <c r="Z24" s="54" t="s">
        <v>258</v>
      </c>
      <c r="AA24" s="54">
        <v>2E-3</v>
      </c>
      <c r="AB24" s="54">
        <v>5.1999999999999998E-2</v>
      </c>
      <c r="AC24" s="54" t="s">
        <v>76</v>
      </c>
      <c r="AD24" s="117">
        <v>0.04</v>
      </c>
      <c r="AE24" s="94" t="s">
        <v>259</v>
      </c>
      <c r="AF24" s="54">
        <v>15.1</v>
      </c>
      <c r="AG24" s="54" t="s">
        <v>260</v>
      </c>
      <c r="AH24" s="54" t="s">
        <v>261</v>
      </c>
      <c r="AI24" s="96">
        <v>0.04</v>
      </c>
      <c r="AJ24" s="96">
        <v>3.99</v>
      </c>
      <c r="AK24" s="94" t="s">
        <v>78</v>
      </c>
      <c r="AL24" s="54">
        <v>4.3099999999999996</v>
      </c>
      <c r="AM24" s="54">
        <v>0.16</v>
      </c>
      <c r="AN24" s="65" t="s">
        <v>79</v>
      </c>
      <c r="AO24" s="52"/>
      <c r="AP24" s="111" t="s">
        <v>131</v>
      </c>
      <c r="AQ24" s="124" t="s">
        <v>260</v>
      </c>
      <c r="AR24" s="68">
        <v>1.3</v>
      </c>
      <c r="AS24" s="117">
        <v>4.5</v>
      </c>
      <c r="AT24" s="117">
        <v>16.100000000000001</v>
      </c>
      <c r="AU24" s="68" t="s">
        <v>260</v>
      </c>
      <c r="AV24" s="54">
        <v>10.199999999999999</v>
      </c>
      <c r="AW24" s="54">
        <v>0.12</v>
      </c>
      <c r="AX24" s="54" t="s">
        <v>78</v>
      </c>
      <c r="AY24" s="96">
        <v>0.14000000000000001</v>
      </c>
      <c r="AZ24" s="54">
        <v>0.01</v>
      </c>
      <c r="BA24" s="96">
        <v>4.1000000000000002E-2</v>
      </c>
      <c r="BB24" s="65" t="s">
        <v>74</v>
      </c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</row>
    <row r="25" spans="1:205" ht="12.75" customHeight="1">
      <c r="A25" s="84"/>
      <c r="B25" s="53" t="s">
        <v>313</v>
      </c>
      <c r="C25" s="124">
        <v>7.45</v>
      </c>
      <c r="D25" s="177">
        <v>6.7</v>
      </c>
      <c r="E25" s="117">
        <v>62</v>
      </c>
      <c r="F25" s="117">
        <v>130</v>
      </c>
      <c r="G25" s="117">
        <v>10.5</v>
      </c>
      <c r="H25" s="117">
        <v>9.3000000000000007</v>
      </c>
      <c r="I25" s="117" t="s">
        <v>43</v>
      </c>
      <c r="J25" s="65" t="s">
        <v>43</v>
      </c>
      <c r="K25" s="177">
        <v>480</v>
      </c>
      <c r="L25" s="117">
        <v>700</v>
      </c>
      <c r="M25" s="117">
        <v>1.4E-2</v>
      </c>
      <c r="N25" s="117">
        <v>16.5</v>
      </c>
      <c r="O25" s="117" t="s">
        <v>132</v>
      </c>
      <c r="P25" s="117">
        <v>14.4</v>
      </c>
      <c r="Q25" s="117">
        <v>49</v>
      </c>
      <c r="R25" s="117" t="s">
        <v>67</v>
      </c>
      <c r="S25" s="117">
        <v>59.8</v>
      </c>
      <c r="T25" s="117" t="s">
        <v>67</v>
      </c>
      <c r="U25" s="65" t="s">
        <v>96</v>
      </c>
      <c r="V25" s="266" t="s">
        <v>157</v>
      </c>
      <c r="W25" s="84"/>
      <c r="X25" s="111" t="s">
        <v>313</v>
      </c>
      <c r="Y25" s="177">
        <v>0.54</v>
      </c>
      <c r="Z25" s="117" t="s">
        <v>68</v>
      </c>
      <c r="AA25" s="117" t="s">
        <v>68</v>
      </c>
      <c r="AB25" s="117">
        <v>1.7000000000000001E-2</v>
      </c>
      <c r="AC25" s="117" t="s">
        <v>68</v>
      </c>
      <c r="AD25" s="117" t="s">
        <v>71</v>
      </c>
      <c r="AE25" s="54" t="s">
        <v>324</v>
      </c>
      <c r="AF25" s="117">
        <v>17.2</v>
      </c>
      <c r="AG25" s="117" t="s">
        <v>68</v>
      </c>
      <c r="AH25" s="54" t="s">
        <v>325</v>
      </c>
      <c r="AI25" s="117">
        <v>2E-3</v>
      </c>
      <c r="AJ25" s="96">
        <v>1.75</v>
      </c>
      <c r="AK25" s="117" t="s">
        <v>68</v>
      </c>
      <c r="AL25" s="117">
        <v>4.4800000000000004</v>
      </c>
      <c r="AM25" s="117">
        <v>0.13</v>
      </c>
      <c r="AN25" s="65" t="s">
        <v>68</v>
      </c>
      <c r="AO25" s="84"/>
      <c r="AP25" s="111" t="s">
        <v>313</v>
      </c>
      <c r="AQ25" s="177">
        <v>1E-3</v>
      </c>
      <c r="AR25" s="117">
        <v>0.08</v>
      </c>
      <c r="AS25" s="117">
        <v>1.89</v>
      </c>
      <c r="AT25" s="117">
        <v>67.8</v>
      </c>
      <c r="AU25" s="117" t="s">
        <v>253</v>
      </c>
      <c r="AV25" s="117">
        <v>13.4</v>
      </c>
      <c r="AW25" s="117">
        <v>0.12</v>
      </c>
      <c r="AX25" s="117" t="s">
        <v>68</v>
      </c>
      <c r="AY25" s="117">
        <v>2.9000000000000001E-2</v>
      </c>
      <c r="AZ25" s="117">
        <v>2E-3</v>
      </c>
      <c r="BA25" s="117">
        <v>1.0999999999999999E-2</v>
      </c>
      <c r="BB25" s="65" t="s">
        <v>70</v>
      </c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</row>
    <row r="26" spans="1:205" ht="12.75" customHeight="1">
      <c r="A26" s="161" t="s">
        <v>323</v>
      </c>
      <c r="B26" s="55" t="s">
        <v>313</v>
      </c>
      <c r="C26" s="127" t="s">
        <v>43</v>
      </c>
      <c r="D26" s="104" t="s">
        <v>43</v>
      </c>
      <c r="E26" s="56">
        <v>56</v>
      </c>
      <c r="F26" s="56" t="s">
        <v>43</v>
      </c>
      <c r="G26" s="56" t="s">
        <v>43</v>
      </c>
      <c r="H26" s="56" t="s">
        <v>43</v>
      </c>
      <c r="I26" s="56" t="s">
        <v>43</v>
      </c>
      <c r="J26" s="66" t="s">
        <v>43</v>
      </c>
      <c r="K26" s="104" t="s">
        <v>43</v>
      </c>
      <c r="L26" s="56" t="s">
        <v>43</v>
      </c>
      <c r="M26" s="56" t="s">
        <v>43</v>
      </c>
      <c r="N26" s="56" t="s">
        <v>43</v>
      </c>
      <c r="O26" s="56" t="s">
        <v>43</v>
      </c>
      <c r="P26" s="56" t="s">
        <v>43</v>
      </c>
      <c r="Q26" s="56" t="s">
        <v>43</v>
      </c>
      <c r="R26" s="56" t="s">
        <v>43</v>
      </c>
      <c r="S26" s="56" t="s">
        <v>43</v>
      </c>
      <c r="T26" s="56" t="s">
        <v>43</v>
      </c>
      <c r="U26" s="66" t="s">
        <v>43</v>
      </c>
      <c r="V26" s="267" t="s">
        <v>43</v>
      </c>
      <c r="W26" s="161" t="s">
        <v>323</v>
      </c>
      <c r="X26" s="112" t="s">
        <v>313</v>
      </c>
      <c r="Y26" s="104">
        <v>0.4</v>
      </c>
      <c r="Z26" s="56" t="s">
        <v>68</v>
      </c>
      <c r="AA26" s="56" t="s">
        <v>68</v>
      </c>
      <c r="AB26" s="56">
        <v>1.6E-2</v>
      </c>
      <c r="AC26" s="56" t="s">
        <v>68</v>
      </c>
      <c r="AD26" s="56" t="s">
        <v>71</v>
      </c>
      <c r="AE26" s="54" t="s">
        <v>324</v>
      </c>
      <c r="AF26" s="56">
        <v>15.8</v>
      </c>
      <c r="AG26" s="56" t="s">
        <v>68</v>
      </c>
      <c r="AH26" s="54" t="s">
        <v>325</v>
      </c>
      <c r="AI26" s="56">
        <v>2E-3</v>
      </c>
      <c r="AJ26" s="96">
        <v>1.57</v>
      </c>
      <c r="AK26" s="56" t="s">
        <v>68</v>
      </c>
      <c r="AL26" s="56">
        <v>4.04</v>
      </c>
      <c r="AM26" s="56">
        <v>0.12</v>
      </c>
      <c r="AN26" s="66" t="s">
        <v>68</v>
      </c>
      <c r="AO26" s="61" t="s">
        <v>323</v>
      </c>
      <c r="AP26" s="112" t="s">
        <v>313</v>
      </c>
      <c r="AQ26" s="104">
        <v>1E-3</v>
      </c>
      <c r="AR26" s="56">
        <v>0.05</v>
      </c>
      <c r="AS26" s="56">
        <v>1.67</v>
      </c>
      <c r="AT26" s="56">
        <v>58.9</v>
      </c>
      <c r="AU26" s="56" t="s">
        <v>253</v>
      </c>
      <c r="AV26" s="56">
        <v>12</v>
      </c>
      <c r="AW26" s="56">
        <v>0.12</v>
      </c>
      <c r="AX26" s="56" t="s">
        <v>68</v>
      </c>
      <c r="AY26" s="56">
        <v>2.3E-2</v>
      </c>
      <c r="AZ26" s="56">
        <v>1E-3</v>
      </c>
      <c r="BA26" s="56">
        <v>0.01</v>
      </c>
      <c r="BB26" s="66" t="s">
        <v>70</v>
      </c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</row>
    <row r="27" spans="1:205" ht="12.75" customHeight="1">
      <c r="A27" s="57" t="s">
        <v>145</v>
      </c>
      <c r="B27" s="58"/>
      <c r="C27" s="160" t="s">
        <v>72</v>
      </c>
      <c r="D27" s="105" t="s">
        <v>43</v>
      </c>
      <c r="E27" s="59" t="s">
        <v>326</v>
      </c>
      <c r="F27" s="59" t="s">
        <v>43</v>
      </c>
      <c r="G27" s="59" t="s">
        <v>43</v>
      </c>
      <c r="H27" s="59" t="s">
        <v>72</v>
      </c>
      <c r="I27" s="59" t="s">
        <v>43</v>
      </c>
      <c r="J27" s="67" t="s">
        <v>72</v>
      </c>
      <c r="K27" s="105" t="s">
        <v>72</v>
      </c>
      <c r="L27" s="59" t="s">
        <v>72</v>
      </c>
      <c r="M27" s="59" t="s">
        <v>72</v>
      </c>
      <c r="N27" s="59" t="s">
        <v>72</v>
      </c>
      <c r="O27" s="59" t="s">
        <v>72</v>
      </c>
      <c r="P27" s="59" t="s">
        <v>72</v>
      </c>
      <c r="Q27" s="59" t="s">
        <v>72</v>
      </c>
      <c r="R27" s="59" t="s">
        <v>72</v>
      </c>
      <c r="S27" s="59" t="s">
        <v>72</v>
      </c>
      <c r="T27" s="59" t="s">
        <v>72</v>
      </c>
      <c r="U27" s="67" t="s">
        <v>43</v>
      </c>
      <c r="V27" s="268" t="s">
        <v>43</v>
      </c>
      <c r="W27" s="57" t="s">
        <v>321</v>
      </c>
      <c r="X27" s="113"/>
      <c r="Y27" s="105" t="s">
        <v>327</v>
      </c>
      <c r="Z27" s="59" t="s">
        <v>72</v>
      </c>
      <c r="AA27" s="59" t="s">
        <v>72</v>
      </c>
      <c r="AB27" s="59" t="s">
        <v>219</v>
      </c>
      <c r="AC27" s="59" t="s">
        <v>72</v>
      </c>
      <c r="AD27" s="59" t="s">
        <v>72</v>
      </c>
      <c r="AE27" s="59" t="s">
        <v>72</v>
      </c>
      <c r="AF27" s="59" t="s">
        <v>212</v>
      </c>
      <c r="AG27" s="59" t="s">
        <v>72</v>
      </c>
      <c r="AH27" s="59" t="s">
        <v>72</v>
      </c>
      <c r="AI27" s="59" t="s">
        <v>72</v>
      </c>
      <c r="AJ27" s="59" t="s">
        <v>318</v>
      </c>
      <c r="AK27" s="59" t="s">
        <v>72</v>
      </c>
      <c r="AL27" s="59" t="s">
        <v>328</v>
      </c>
      <c r="AM27" s="59" t="s">
        <v>72</v>
      </c>
      <c r="AN27" s="67" t="s">
        <v>72</v>
      </c>
      <c r="AO27" s="57" t="s">
        <v>145</v>
      </c>
      <c r="AP27" s="113"/>
      <c r="AQ27" s="105" t="s">
        <v>72</v>
      </c>
      <c r="AR27" s="59" t="s">
        <v>329</v>
      </c>
      <c r="AS27" s="59" t="s">
        <v>330</v>
      </c>
      <c r="AT27" s="59" t="s">
        <v>331</v>
      </c>
      <c r="AU27" s="59" t="s">
        <v>72</v>
      </c>
      <c r="AV27" s="59" t="s">
        <v>332</v>
      </c>
      <c r="AW27" s="59" t="s">
        <v>73</v>
      </c>
      <c r="AX27" s="59" t="s">
        <v>72</v>
      </c>
      <c r="AY27" s="59" t="s">
        <v>333</v>
      </c>
      <c r="AZ27" s="59" t="s">
        <v>72</v>
      </c>
      <c r="BA27" s="59" t="s">
        <v>72</v>
      </c>
      <c r="BB27" s="67" t="s">
        <v>72</v>
      </c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</row>
    <row r="28" spans="1:205" s="334" customFormat="1" ht="12.75" customHeight="1">
      <c r="A28" s="259"/>
      <c r="B28" s="210" t="s">
        <v>426</v>
      </c>
      <c r="C28" s="205">
        <v>6.96</v>
      </c>
      <c r="D28" s="206" t="s">
        <v>43</v>
      </c>
      <c r="E28" s="248">
        <v>116</v>
      </c>
      <c r="F28" s="207" t="s">
        <v>43</v>
      </c>
      <c r="G28" s="207" t="s">
        <v>43</v>
      </c>
      <c r="H28" s="204">
        <v>9.8000000000000007</v>
      </c>
      <c r="I28" s="207" t="s">
        <v>43</v>
      </c>
      <c r="J28" s="210">
        <v>-2.02</v>
      </c>
      <c r="K28" s="209">
        <v>230</v>
      </c>
      <c r="L28" s="239">
        <v>10900</v>
      </c>
      <c r="M28" s="204">
        <v>2.9000000000000001E-2</v>
      </c>
      <c r="N28" s="204">
        <v>19.3</v>
      </c>
      <c r="O28" s="204" t="s">
        <v>132</v>
      </c>
      <c r="P28" s="204">
        <v>56.5</v>
      </c>
      <c r="Q28" s="204">
        <v>32.4</v>
      </c>
      <c r="R28" s="204" t="s">
        <v>67</v>
      </c>
      <c r="S28" s="204">
        <v>39.5</v>
      </c>
      <c r="T28" s="204" t="s">
        <v>67</v>
      </c>
      <c r="U28" s="210" t="s">
        <v>96</v>
      </c>
      <c r="V28" s="269">
        <v>31</v>
      </c>
      <c r="W28" s="259"/>
      <c r="X28" s="210" t="s">
        <v>426</v>
      </c>
      <c r="Y28" s="209">
        <v>0.48</v>
      </c>
      <c r="Z28" s="204" t="s">
        <v>68</v>
      </c>
      <c r="AA28" s="204" t="s">
        <v>68</v>
      </c>
      <c r="AB28" s="204">
        <v>2.3E-2</v>
      </c>
      <c r="AC28" s="204" t="s">
        <v>68</v>
      </c>
      <c r="AD28" s="215">
        <v>0.06</v>
      </c>
      <c r="AE28" s="209" t="s">
        <v>237</v>
      </c>
      <c r="AF28" s="204">
        <v>29.1</v>
      </c>
      <c r="AG28" s="204" t="s">
        <v>68</v>
      </c>
      <c r="AH28" s="215" t="s">
        <v>68</v>
      </c>
      <c r="AI28" s="209">
        <v>3.0000000000000001E-3</v>
      </c>
      <c r="AJ28" s="211">
        <v>0.31</v>
      </c>
      <c r="AK28" s="209" t="s">
        <v>68</v>
      </c>
      <c r="AL28" s="204">
        <v>8.99</v>
      </c>
      <c r="AM28" s="204">
        <v>9.9000000000000005E-2</v>
      </c>
      <c r="AN28" s="210" t="s">
        <v>254</v>
      </c>
      <c r="AO28" s="259"/>
      <c r="AP28" s="210" t="s">
        <v>426</v>
      </c>
      <c r="AQ28" s="205">
        <v>1E-3</v>
      </c>
      <c r="AR28" s="209">
        <v>0.1</v>
      </c>
      <c r="AS28" s="215">
        <v>2.46</v>
      </c>
      <c r="AT28" s="215">
        <v>13.3</v>
      </c>
      <c r="AU28" s="209" t="s">
        <v>253</v>
      </c>
      <c r="AV28" s="204">
        <v>15.6</v>
      </c>
      <c r="AW28" s="204">
        <v>0.18</v>
      </c>
      <c r="AX28" s="204" t="s">
        <v>68</v>
      </c>
      <c r="AY28" s="204">
        <v>2.7E-2</v>
      </c>
      <c r="AZ28" s="204">
        <v>1E-3</v>
      </c>
      <c r="BA28" s="204">
        <v>1.0999999999999999E-2</v>
      </c>
      <c r="BB28" s="210" t="s">
        <v>70</v>
      </c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</row>
    <row r="29" spans="1:205" s="334" customFormat="1" ht="12.75" customHeight="1">
      <c r="A29" s="217"/>
      <c r="B29" s="210" t="s">
        <v>467</v>
      </c>
      <c r="C29" s="205">
        <v>7.25</v>
      </c>
      <c r="D29" s="206">
        <v>10.9</v>
      </c>
      <c r="E29" s="248">
        <v>54</v>
      </c>
      <c r="F29" s="207">
        <v>150</v>
      </c>
      <c r="G29" s="207"/>
      <c r="H29" s="204"/>
      <c r="I29" s="207"/>
      <c r="J29" s="210" t="s">
        <v>43</v>
      </c>
      <c r="K29" s="209">
        <v>310</v>
      </c>
      <c r="L29" s="239">
        <v>300</v>
      </c>
      <c r="M29" s="204">
        <v>1.4E-2</v>
      </c>
      <c r="N29" s="204">
        <v>11.5</v>
      </c>
      <c r="O29" s="204" t="s">
        <v>132</v>
      </c>
      <c r="P29" s="204">
        <v>16.2</v>
      </c>
      <c r="Q29" s="204">
        <v>48.8</v>
      </c>
      <c r="R29" s="204" t="s">
        <v>67</v>
      </c>
      <c r="S29" s="204">
        <v>59.5</v>
      </c>
      <c r="T29" s="204" t="s">
        <v>67</v>
      </c>
      <c r="U29" s="210" t="s">
        <v>96</v>
      </c>
      <c r="V29" s="269"/>
      <c r="W29" s="217"/>
      <c r="X29" s="210" t="s">
        <v>467</v>
      </c>
      <c r="Y29" s="209">
        <v>0.37</v>
      </c>
      <c r="Z29" s="204" t="s">
        <v>68</v>
      </c>
      <c r="AA29" s="204" t="s">
        <v>68</v>
      </c>
      <c r="AB29" s="204">
        <v>1.4E-2</v>
      </c>
      <c r="AC29" s="204" t="s">
        <v>68</v>
      </c>
      <c r="AD29" s="215" t="s">
        <v>71</v>
      </c>
      <c r="AE29" s="204" t="s">
        <v>324</v>
      </c>
      <c r="AF29" s="204">
        <v>14.8</v>
      </c>
      <c r="AG29" s="204" t="s">
        <v>68</v>
      </c>
      <c r="AH29" s="215" t="s">
        <v>325</v>
      </c>
      <c r="AI29" s="209">
        <v>2E-3</v>
      </c>
      <c r="AJ29" s="211">
        <v>0.86</v>
      </c>
      <c r="AK29" s="209" t="s">
        <v>68</v>
      </c>
      <c r="AL29" s="287">
        <v>4.0999999999999996</v>
      </c>
      <c r="AM29" s="286">
        <v>0.09</v>
      </c>
      <c r="AN29" s="210" t="s">
        <v>254</v>
      </c>
      <c r="AO29" s="217"/>
      <c r="AP29" s="210" t="s">
        <v>467</v>
      </c>
      <c r="AQ29" s="205">
        <v>1E-3</v>
      </c>
      <c r="AR29" s="209">
        <v>0.12</v>
      </c>
      <c r="AS29" s="215">
        <v>1.94</v>
      </c>
      <c r="AT29" s="215">
        <v>12.9</v>
      </c>
      <c r="AU29" s="209" t="s">
        <v>253</v>
      </c>
      <c r="AV29" s="204">
        <v>12.4</v>
      </c>
      <c r="AW29" s="287">
        <v>0.1</v>
      </c>
      <c r="AX29" s="204" t="s">
        <v>68</v>
      </c>
      <c r="AY29" s="204">
        <v>2.1000000000000001E-2</v>
      </c>
      <c r="AZ29" s="204">
        <v>2E-3</v>
      </c>
      <c r="BA29" s="204">
        <v>1.2E-2</v>
      </c>
      <c r="BB29" s="210" t="s">
        <v>70</v>
      </c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</row>
    <row r="30" spans="1:205" s="334" customFormat="1" ht="12.75" customHeight="1">
      <c r="A30" s="203"/>
      <c r="B30" s="210" t="s">
        <v>513</v>
      </c>
      <c r="C30" s="323">
        <v>7.1</v>
      </c>
      <c r="D30" s="206">
        <v>8.3000000000000007</v>
      </c>
      <c r="E30" s="248">
        <v>154</v>
      </c>
      <c r="F30" s="207">
        <v>310</v>
      </c>
      <c r="G30" s="207"/>
      <c r="H30" s="204"/>
      <c r="I30" s="207"/>
      <c r="J30" s="210" t="s">
        <v>43</v>
      </c>
      <c r="K30" s="209">
        <v>450</v>
      </c>
      <c r="L30" s="239">
        <v>680</v>
      </c>
      <c r="M30" s="204">
        <v>8.9999999999999993E-3</v>
      </c>
      <c r="N30" s="204">
        <v>21.9</v>
      </c>
      <c r="O30" s="204" t="s">
        <v>132</v>
      </c>
      <c r="P30" s="204">
        <v>11.1</v>
      </c>
      <c r="Q30" s="204">
        <v>65.599999999999994</v>
      </c>
      <c r="R30" s="204"/>
      <c r="S30" s="297">
        <v>80</v>
      </c>
      <c r="T30" s="204"/>
      <c r="U30" s="210" t="s">
        <v>96</v>
      </c>
      <c r="V30" s="269"/>
      <c r="W30" s="203"/>
      <c r="X30" s="210" t="s">
        <v>516</v>
      </c>
      <c r="Y30" s="209">
        <v>32.299999999999997</v>
      </c>
      <c r="Z30" s="204" t="s">
        <v>68</v>
      </c>
      <c r="AA30" s="463" t="s">
        <v>525</v>
      </c>
      <c r="AB30" s="287">
        <v>0.2</v>
      </c>
      <c r="AC30" s="204" t="s">
        <v>68</v>
      </c>
      <c r="AD30" s="215">
        <v>7.0000000000000007E-2</v>
      </c>
      <c r="AE30" s="464">
        <v>4.0000000000000002E-4</v>
      </c>
      <c r="AF30" s="204">
        <v>28.8</v>
      </c>
      <c r="AG30" s="463">
        <v>4.3999999999999997E-2</v>
      </c>
      <c r="AH30" s="211">
        <v>1.7999999999999999E-2</v>
      </c>
      <c r="AI30" s="464">
        <v>0.11</v>
      </c>
      <c r="AJ30" s="211">
        <v>37.6</v>
      </c>
      <c r="AK30" s="209">
        <v>4.1000000000000002E-2</v>
      </c>
      <c r="AL30" s="297">
        <v>19.899999999999999</v>
      </c>
      <c r="AM30" s="287">
        <v>0.79</v>
      </c>
      <c r="AN30" s="210">
        <v>1.2999999999999999E-3</v>
      </c>
      <c r="AO30" s="203"/>
      <c r="AP30" s="210" t="s">
        <v>516</v>
      </c>
      <c r="AQ30" s="205">
        <v>3.5999999999999997E-2</v>
      </c>
      <c r="AR30" s="209">
        <v>2.42</v>
      </c>
      <c r="AS30" s="215">
        <v>4.1900000000000004</v>
      </c>
      <c r="AT30" s="238">
        <v>85</v>
      </c>
      <c r="AU30" s="209" t="s">
        <v>253</v>
      </c>
      <c r="AV30" s="204">
        <v>19.399999999999999</v>
      </c>
      <c r="AW30" s="287">
        <v>0.24</v>
      </c>
      <c r="AX30" s="204" t="s">
        <v>68</v>
      </c>
      <c r="AY30" s="204">
        <v>1.7999999999999999E-2</v>
      </c>
      <c r="AZ30" s="204">
        <v>1E-3</v>
      </c>
      <c r="BA30" s="204">
        <v>1.4999999999999999E-2</v>
      </c>
      <c r="BB30" s="210" t="s">
        <v>70</v>
      </c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</row>
    <row r="31" spans="1:205" s="332" customFormat="1" ht="12.75" customHeight="1">
      <c r="A31" s="60" t="s">
        <v>146</v>
      </c>
      <c r="B31" s="111" t="s">
        <v>218</v>
      </c>
      <c r="C31" s="124">
        <v>7.49</v>
      </c>
      <c r="D31" s="68">
        <v>9.1</v>
      </c>
      <c r="E31" s="154">
        <f>(2.5*AF31)+(4.1*AL31)</f>
        <v>101.624</v>
      </c>
      <c r="F31" s="54">
        <v>390</v>
      </c>
      <c r="G31" s="54">
        <v>8.15</v>
      </c>
      <c r="H31" s="54">
        <v>8.3000000000000007</v>
      </c>
      <c r="I31" s="54">
        <v>2.2000000000000002</v>
      </c>
      <c r="J31" s="65">
        <v>-8.9</v>
      </c>
      <c r="K31" s="68">
        <v>310</v>
      </c>
      <c r="L31" s="176">
        <v>1300</v>
      </c>
      <c r="M31" s="54">
        <v>2.7E-2</v>
      </c>
      <c r="N31" s="54">
        <v>40.799999999999997</v>
      </c>
      <c r="O31" s="54">
        <v>90</v>
      </c>
      <c r="P31" s="54">
        <v>16.399999999999999</v>
      </c>
      <c r="Q31" s="54">
        <v>141</v>
      </c>
      <c r="R31" s="54" t="s">
        <v>67</v>
      </c>
      <c r="S31" s="54">
        <v>173</v>
      </c>
      <c r="T31" s="54" t="s">
        <v>67</v>
      </c>
      <c r="U31" s="65" t="s">
        <v>96</v>
      </c>
      <c r="V31" s="266" t="s">
        <v>157</v>
      </c>
      <c r="W31" s="60" t="s">
        <v>146</v>
      </c>
      <c r="X31" s="111" t="s">
        <v>218</v>
      </c>
      <c r="Y31" s="68" t="s">
        <v>193</v>
      </c>
      <c r="Z31" s="54" t="s">
        <v>258</v>
      </c>
      <c r="AA31" s="54" t="s">
        <v>68</v>
      </c>
      <c r="AB31" s="54">
        <v>0.03</v>
      </c>
      <c r="AC31" s="54" t="s">
        <v>76</v>
      </c>
      <c r="AD31" s="117">
        <v>0.08</v>
      </c>
      <c r="AE31" s="68" t="s">
        <v>259</v>
      </c>
      <c r="AF31" s="54">
        <v>27.3</v>
      </c>
      <c r="AG31" s="54" t="s">
        <v>260</v>
      </c>
      <c r="AH31" s="117" t="s">
        <v>261</v>
      </c>
      <c r="AI31" s="68" t="s">
        <v>261</v>
      </c>
      <c r="AJ31" s="117">
        <v>0.28000000000000003</v>
      </c>
      <c r="AK31" s="68" t="s">
        <v>236</v>
      </c>
      <c r="AL31" s="54">
        <v>8.14</v>
      </c>
      <c r="AM31" s="54">
        <v>0.15</v>
      </c>
      <c r="AN31" s="65" t="s">
        <v>79</v>
      </c>
      <c r="AO31" s="60" t="s">
        <v>146</v>
      </c>
      <c r="AP31" s="111" t="s">
        <v>218</v>
      </c>
      <c r="AQ31" s="124" t="s">
        <v>78</v>
      </c>
      <c r="AR31" s="68" t="s">
        <v>80</v>
      </c>
      <c r="AS31" s="117">
        <v>3.69</v>
      </c>
      <c r="AT31" s="117">
        <v>11.4</v>
      </c>
      <c r="AU31" s="68" t="s">
        <v>260</v>
      </c>
      <c r="AV31" s="54">
        <v>33.799999999999997</v>
      </c>
      <c r="AW31" s="54">
        <v>0.3</v>
      </c>
      <c r="AX31" s="54" t="s">
        <v>78</v>
      </c>
      <c r="AY31" s="54" t="s">
        <v>82</v>
      </c>
      <c r="AZ31" s="54" t="s">
        <v>70</v>
      </c>
      <c r="BA31" s="54" t="s">
        <v>74</v>
      </c>
      <c r="BB31" s="65" t="s">
        <v>74</v>
      </c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205" s="332" customFormat="1" ht="12.75" customHeight="1">
      <c r="A32" s="52"/>
      <c r="B32" s="111" t="s">
        <v>213</v>
      </c>
      <c r="C32" s="124">
        <v>7.54</v>
      </c>
      <c r="D32" s="68">
        <v>14.5</v>
      </c>
      <c r="E32" s="154">
        <f>(2.5*AF32)+(4.1*AL32)</f>
        <v>220.5</v>
      </c>
      <c r="F32" s="54">
        <v>630</v>
      </c>
      <c r="G32" s="53" t="s">
        <v>43</v>
      </c>
      <c r="H32" s="54">
        <v>12</v>
      </c>
      <c r="I32" s="54">
        <v>4</v>
      </c>
      <c r="J32" s="65" t="s">
        <v>43</v>
      </c>
      <c r="K32" s="325">
        <v>67000</v>
      </c>
      <c r="L32" s="176">
        <v>1700</v>
      </c>
      <c r="M32" s="54">
        <v>1.7999999999999999E-2</v>
      </c>
      <c r="N32" s="54">
        <v>74.599999999999994</v>
      </c>
      <c r="O32" s="54">
        <v>110</v>
      </c>
      <c r="P32" s="54">
        <v>14.4</v>
      </c>
      <c r="Q32" s="54">
        <v>233</v>
      </c>
      <c r="R32" s="54" t="s">
        <v>67</v>
      </c>
      <c r="S32" s="54">
        <v>285</v>
      </c>
      <c r="T32" s="54" t="s">
        <v>67</v>
      </c>
      <c r="U32" s="65" t="s">
        <v>96</v>
      </c>
      <c r="V32" s="266">
        <v>27</v>
      </c>
      <c r="W32" s="52"/>
      <c r="X32" s="111" t="s">
        <v>213</v>
      </c>
      <c r="Y32" s="68" t="s">
        <v>193</v>
      </c>
      <c r="Z32" s="54" t="s">
        <v>258</v>
      </c>
      <c r="AA32" s="54" t="s">
        <v>68</v>
      </c>
      <c r="AB32" s="54">
        <v>3.9E-2</v>
      </c>
      <c r="AC32" s="54" t="s">
        <v>76</v>
      </c>
      <c r="AD32" s="117">
        <v>0.21</v>
      </c>
      <c r="AE32" s="94" t="s">
        <v>259</v>
      </c>
      <c r="AF32" s="54">
        <v>63.6</v>
      </c>
      <c r="AG32" s="96">
        <v>0.03</v>
      </c>
      <c r="AH32" s="117" t="s">
        <v>261</v>
      </c>
      <c r="AI32" s="68" t="s">
        <v>261</v>
      </c>
      <c r="AJ32" s="96">
        <v>0.66</v>
      </c>
      <c r="AK32" s="94" t="s">
        <v>236</v>
      </c>
      <c r="AL32" s="54">
        <v>15</v>
      </c>
      <c r="AM32" s="54">
        <v>0.2</v>
      </c>
      <c r="AN32" s="65" t="s">
        <v>79</v>
      </c>
      <c r="AO32" s="52"/>
      <c r="AP32" s="111" t="s">
        <v>213</v>
      </c>
      <c r="AQ32" s="159" t="s">
        <v>78</v>
      </c>
      <c r="AR32" s="68" t="s">
        <v>80</v>
      </c>
      <c r="AS32" s="117">
        <v>5.15</v>
      </c>
      <c r="AT32" s="117">
        <v>16.399999999999999</v>
      </c>
      <c r="AU32" s="94" t="s">
        <v>260</v>
      </c>
      <c r="AV32" s="54">
        <v>62.6</v>
      </c>
      <c r="AW32" s="54">
        <v>0.61</v>
      </c>
      <c r="AX32" s="54" t="s">
        <v>78</v>
      </c>
      <c r="AY32" s="54" t="s">
        <v>82</v>
      </c>
      <c r="AZ32" s="54" t="s">
        <v>70</v>
      </c>
      <c r="BA32" s="54" t="s">
        <v>74</v>
      </c>
      <c r="BB32" s="65" t="s">
        <v>74</v>
      </c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205" s="332" customFormat="1" ht="12.75" customHeight="1">
      <c r="A33" s="52"/>
      <c r="B33" s="111" t="s">
        <v>131</v>
      </c>
      <c r="C33" s="124">
        <v>7.16</v>
      </c>
      <c r="D33" s="68">
        <v>5.3</v>
      </c>
      <c r="E33" s="154">
        <f>(2.5*AF33)+(4.1*AL33)</f>
        <v>78.33</v>
      </c>
      <c r="F33" s="54">
        <v>260</v>
      </c>
      <c r="G33" s="53" t="s">
        <v>43</v>
      </c>
      <c r="H33" s="54">
        <v>11</v>
      </c>
      <c r="I33" s="54">
        <v>120</v>
      </c>
      <c r="J33" s="65" t="s">
        <v>43</v>
      </c>
      <c r="K33" s="68">
        <v>560</v>
      </c>
      <c r="L33" s="176">
        <v>1200</v>
      </c>
      <c r="M33" s="54">
        <v>1.6E-2</v>
      </c>
      <c r="N33" s="54">
        <v>20.9</v>
      </c>
      <c r="O33" s="54" t="s">
        <v>132</v>
      </c>
      <c r="P33" s="54">
        <v>29.8</v>
      </c>
      <c r="Q33" s="54">
        <v>55.5</v>
      </c>
      <c r="R33" s="54" t="s">
        <v>67</v>
      </c>
      <c r="S33" s="54">
        <v>67.7</v>
      </c>
      <c r="T33" s="54" t="s">
        <v>67</v>
      </c>
      <c r="U33" s="65" t="s">
        <v>96</v>
      </c>
      <c r="V33" s="266">
        <v>49</v>
      </c>
      <c r="W33" s="52"/>
      <c r="X33" s="111" t="s">
        <v>131</v>
      </c>
      <c r="Y33" s="68">
        <v>5.7</v>
      </c>
      <c r="Z33" s="54" t="s">
        <v>258</v>
      </c>
      <c r="AA33" s="54">
        <v>2E-3</v>
      </c>
      <c r="AB33" s="54">
        <v>0.06</v>
      </c>
      <c r="AC33" s="54" t="s">
        <v>76</v>
      </c>
      <c r="AD33" s="117">
        <v>0.06</v>
      </c>
      <c r="AE33" s="94" t="s">
        <v>259</v>
      </c>
      <c r="AF33" s="54">
        <v>21</v>
      </c>
      <c r="AG33" s="54" t="s">
        <v>260</v>
      </c>
      <c r="AH33" s="54" t="s">
        <v>261</v>
      </c>
      <c r="AI33" s="96">
        <v>0.04</v>
      </c>
      <c r="AJ33" s="96">
        <v>6.13</v>
      </c>
      <c r="AK33" s="94" t="s">
        <v>78</v>
      </c>
      <c r="AL33" s="54">
        <v>6.3</v>
      </c>
      <c r="AM33" s="54">
        <v>0.22</v>
      </c>
      <c r="AN33" s="65" t="s">
        <v>79</v>
      </c>
      <c r="AO33" s="52"/>
      <c r="AP33" s="111" t="s">
        <v>131</v>
      </c>
      <c r="AQ33" s="159" t="s">
        <v>78</v>
      </c>
      <c r="AR33" s="68" t="s">
        <v>80</v>
      </c>
      <c r="AS33" s="117">
        <v>3.6</v>
      </c>
      <c r="AT33" s="117">
        <v>23.8</v>
      </c>
      <c r="AU33" s="68" t="s">
        <v>260</v>
      </c>
      <c r="AV33" s="54">
        <v>15</v>
      </c>
      <c r="AW33" s="54">
        <v>0.16</v>
      </c>
      <c r="AX33" s="54" t="s">
        <v>78</v>
      </c>
      <c r="AY33" s="96">
        <v>0.33</v>
      </c>
      <c r="AZ33" s="54">
        <v>0.02</v>
      </c>
      <c r="BA33" s="96">
        <v>5.6000000000000001E-2</v>
      </c>
      <c r="BB33" s="65" t="s">
        <v>74</v>
      </c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205" ht="12.75" customHeight="1">
      <c r="A34" s="84"/>
      <c r="B34" s="53" t="s">
        <v>313</v>
      </c>
      <c r="C34" s="124">
        <v>7.38</v>
      </c>
      <c r="D34" s="68">
        <v>7.1</v>
      </c>
      <c r="E34" s="54">
        <v>81</v>
      </c>
      <c r="F34" s="54">
        <v>170</v>
      </c>
      <c r="G34" s="54">
        <v>10.62</v>
      </c>
      <c r="H34" s="54">
        <v>9.1</v>
      </c>
      <c r="I34" s="54" t="s">
        <v>43</v>
      </c>
      <c r="J34" s="65" t="s">
        <v>43</v>
      </c>
      <c r="K34" s="68">
        <v>600</v>
      </c>
      <c r="L34" s="54">
        <v>920</v>
      </c>
      <c r="M34" s="54">
        <v>1.4E-2</v>
      </c>
      <c r="N34" s="54">
        <v>23.4</v>
      </c>
      <c r="O34" s="54" t="s">
        <v>132</v>
      </c>
      <c r="P34" s="54">
        <v>14.9</v>
      </c>
      <c r="Q34" s="54">
        <v>67.3</v>
      </c>
      <c r="R34" s="54" t="s">
        <v>67</v>
      </c>
      <c r="S34" s="54">
        <v>82.1</v>
      </c>
      <c r="T34" s="54" t="s">
        <v>67</v>
      </c>
      <c r="U34" s="65" t="s">
        <v>96</v>
      </c>
      <c r="V34" s="266" t="s">
        <v>157</v>
      </c>
      <c r="W34" s="84"/>
      <c r="X34" s="111" t="s">
        <v>313</v>
      </c>
      <c r="Y34" s="68">
        <v>0.52</v>
      </c>
      <c r="Z34" s="54" t="s">
        <v>68</v>
      </c>
      <c r="AA34" s="54" t="s">
        <v>68</v>
      </c>
      <c r="AB34" s="54">
        <v>2.5999999999999999E-2</v>
      </c>
      <c r="AC34" s="54" t="s">
        <v>68</v>
      </c>
      <c r="AD34" s="54">
        <v>0.06</v>
      </c>
      <c r="AE34" s="54" t="s">
        <v>324</v>
      </c>
      <c r="AF34" s="54">
        <v>23.4</v>
      </c>
      <c r="AG34" s="54" t="s">
        <v>68</v>
      </c>
      <c r="AH34" s="54" t="s">
        <v>325</v>
      </c>
      <c r="AI34" s="54">
        <v>3.0000000000000001E-3</v>
      </c>
      <c r="AJ34" s="96">
        <v>1.64</v>
      </c>
      <c r="AK34" s="54" t="s">
        <v>68</v>
      </c>
      <c r="AL34" s="54">
        <v>5.53</v>
      </c>
      <c r="AM34" s="54">
        <v>0.25</v>
      </c>
      <c r="AN34" s="65" t="s">
        <v>68</v>
      </c>
      <c r="AO34" s="84"/>
      <c r="AP34" s="111" t="s">
        <v>313</v>
      </c>
      <c r="AQ34" s="68">
        <v>2E-3</v>
      </c>
      <c r="AR34" s="54">
        <v>0.08</v>
      </c>
      <c r="AS34" s="54">
        <v>2.25</v>
      </c>
      <c r="AT34" s="54">
        <v>66.099999999999994</v>
      </c>
      <c r="AU34" s="54" t="s">
        <v>253</v>
      </c>
      <c r="AV34" s="54">
        <v>19.100000000000001</v>
      </c>
      <c r="AW34" s="54">
        <v>0.19</v>
      </c>
      <c r="AX34" s="54" t="s">
        <v>68</v>
      </c>
      <c r="AY34" s="54">
        <v>3.1E-2</v>
      </c>
      <c r="AZ34" s="54">
        <v>2E-3</v>
      </c>
      <c r="BA34" s="54">
        <v>1.7000000000000001E-2</v>
      </c>
      <c r="BB34" s="65" t="s">
        <v>70</v>
      </c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</row>
    <row r="35" spans="1:205" s="333" customFormat="1" ht="12.75" customHeight="1">
      <c r="A35" s="203"/>
      <c r="B35" s="204" t="s">
        <v>351</v>
      </c>
      <c r="C35" s="205">
        <v>7.98</v>
      </c>
      <c r="D35" s="206" t="s">
        <v>43</v>
      </c>
      <c r="E35" s="204">
        <v>247</v>
      </c>
      <c r="F35" s="204">
        <v>770</v>
      </c>
      <c r="G35" s="204">
        <v>5.89</v>
      </c>
      <c r="H35" s="204">
        <v>15</v>
      </c>
      <c r="I35" s="207" t="s">
        <v>43</v>
      </c>
      <c r="J35" s="208" t="s">
        <v>43</v>
      </c>
      <c r="K35" s="209">
        <v>70</v>
      </c>
      <c r="L35" s="204">
        <v>920</v>
      </c>
      <c r="M35" s="204">
        <v>1.7000000000000001E-2</v>
      </c>
      <c r="N35" s="204">
        <v>102</v>
      </c>
      <c r="O35" s="204">
        <v>60</v>
      </c>
      <c r="P35" s="204">
        <v>13.1</v>
      </c>
      <c r="Q35" s="204">
        <v>289</v>
      </c>
      <c r="R35" s="204" t="s">
        <v>67</v>
      </c>
      <c r="S35" s="204">
        <v>353</v>
      </c>
      <c r="T35" s="204" t="s">
        <v>67</v>
      </c>
      <c r="U35" s="210" t="s">
        <v>96</v>
      </c>
      <c r="V35" s="269" t="s">
        <v>157</v>
      </c>
      <c r="W35" s="203"/>
      <c r="X35" s="210" t="s">
        <v>351</v>
      </c>
      <c r="Y35" s="209">
        <v>0.19</v>
      </c>
      <c r="Z35" s="204" t="s">
        <v>68</v>
      </c>
      <c r="AA35" s="204" t="s">
        <v>68</v>
      </c>
      <c r="AB35" s="204">
        <v>0.04</v>
      </c>
      <c r="AC35" s="204" t="s">
        <v>68</v>
      </c>
      <c r="AD35" s="204">
        <v>0.25</v>
      </c>
      <c r="AE35" s="204" t="s">
        <v>324</v>
      </c>
      <c r="AF35" s="204">
        <v>68.400000000000006</v>
      </c>
      <c r="AG35" s="204" t="s">
        <v>68</v>
      </c>
      <c r="AH35" s="215" t="s">
        <v>325</v>
      </c>
      <c r="AI35" s="215">
        <v>2E-3</v>
      </c>
      <c r="AJ35" s="211">
        <v>0.98</v>
      </c>
      <c r="AK35" s="209" t="s">
        <v>68</v>
      </c>
      <c r="AL35" s="204">
        <v>18.5</v>
      </c>
      <c r="AM35" s="204">
        <v>0.44</v>
      </c>
      <c r="AN35" s="210" t="s">
        <v>254</v>
      </c>
      <c r="AO35" s="203"/>
      <c r="AP35" s="210" t="s">
        <v>351</v>
      </c>
      <c r="AQ35" s="205">
        <v>5.0000000000000001E-3</v>
      </c>
      <c r="AR35" s="209">
        <v>0.2</v>
      </c>
      <c r="AS35" s="204">
        <v>6.6</v>
      </c>
      <c r="AT35" s="215">
        <v>16.3</v>
      </c>
      <c r="AU35" s="215" t="s">
        <v>253</v>
      </c>
      <c r="AV35" s="204">
        <v>79.099999999999994</v>
      </c>
      <c r="AW35" s="204">
        <v>0.8</v>
      </c>
      <c r="AX35" s="204" t="s">
        <v>68</v>
      </c>
      <c r="AY35" s="204">
        <v>1.2E-2</v>
      </c>
      <c r="AZ35" s="204">
        <v>1E-3</v>
      </c>
      <c r="BA35" s="204">
        <v>1.2E-2</v>
      </c>
      <c r="BB35" s="210" t="s">
        <v>70</v>
      </c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</row>
    <row r="36" spans="1:205" s="450" customFormat="1" ht="12.75" customHeight="1">
      <c r="A36" s="298" t="s">
        <v>515</v>
      </c>
      <c r="B36" s="204" t="s">
        <v>513</v>
      </c>
      <c r="C36" s="205">
        <v>7.08</v>
      </c>
      <c r="D36" s="206">
        <v>8.8000000000000007</v>
      </c>
      <c r="E36" s="204">
        <v>63</v>
      </c>
      <c r="F36" s="204">
        <v>168</v>
      </c>
      <c r="G36" s="204"/>
      <c r="H36" s="204"/>
      <c r="I36" s="207"/>
      <c r="J36" s="210" t="s">
        <v>43</v>
      </c>
      <c r="K36" s="209">
        <v>110</v>
      </c>
      <c r="L36" s="204">
        <v>790</v>
      </c>
      <c r="M36" s="204">
        <v>6.0000000000000001E-3</v>
      </c>
      <c r="N36" s="204">
        <v>12.2</v>
      </c>
      <c r="O36" s="204" t="s">
        <v>132</v>
      </c>
      <c r="P36" s="204">
        <v>13.9</v>
      </c>
      <c r="Q36" s="204">
        <v>35.700000000000003</v>
      </c>
      <c r="R36" s="204"/>
      <c r="S36" s="204">
        <v>43.5</v>
      </c>
      <c r="T36" s="204"/>
      <c r="U36" s="210" t="s">
        <v>96</v>
      </c>
      <c r="V36" s="269"/>
      <c r="W36" s="298" t="s">
        <v>515</v>
      </c>
      <c r="X36" s="210" t="s">
        <v>516</v>
      </c>
      <c r="Y36" s="209">
        <v>7.12</v>
      </c>
      <c r="Z36" s="204" t="s">
        <v>68</v>
      </c>
      <c r="AA36" s="204" t="s">
        <v>526</v>
      </c>
      <c r="AB36" s="204">
        <v>6.6000000000000003E-2</v>
      </c>
      <c r="AC36" s="204" t="s">
        <v>68</v>
      </c>
      <c r="AD36" s="227" t="s">
        <v>71</v>
      </c>
      <c r="AE36" s="476">
        <v>1.2E-4</v>
      </c>
      <c r="AF36" s="204">
        <v>14.9</v>
      </c>
      <c r="AG36" s="463">
        <v>1.0999999999999999E-2</v>
      </c>
      <c r="AH36" s="211">
        <v>4.0000000000000001E-3</v>
      </c>
      <c r="AI36" s="464">
        <v>2.4E-2</v>
      </c>
      <c r="AJ36" s="211">
        <v>8.9600000000000009</v>
      </c>
      <c r="AK36" s="209">
        <v>8.9999999999999993E-3</v>
      </c>
      <c r="AL36" s="204">
        <v>6.11</v>
      </c>
      <c r="AM36" s="204">
        <v>0.35</v>
      </c>
      <c r="AN36" s="210" t="s">
        <v>254</v>
      </c>
      <c r="AO36" s="298" t="s">
        <v>515</v>
      </c>
      <c r="AP36" s="210" t="s">
        <v>516</v>
      </c>
      <c r="AQ36" s="205">
        <v>8.9999999999999993E-3</v>
      </c>
      <c r="AR36" s="462">
        <v>0.7</v>
      </c>
      <c r="AS36" s="204">
        <v>2.52</v>
      </c>
      <c r="AT36" s="215">
        <v>30.7</v>
      </c>
      <c r="AU36" s="209" t="s">
        <v>253</v>
      </c>
      <c r="AV36" s="204">
        <v>10.8</v>
      </c>
      <c r="AW36" s="204">
        <v>0.11</v>
      </c>
      <c r="AX36" s="204" t="s">
        <v>68</v>
      </c>
      <c r="AY36" s="463">
        <v>0.43</v>
      </c>
      <c r="AZ36" s="204">
        <v>2.1999999999999999E-2</v>
      </c>
      <c r="BA36" s="463">
        <v>6.2E-2</v>
      </c>
      <c r="BB36" s="210" t="s">
        <v>70</v>
      </c>
      <c r="BC36" s="212"/>
      <c r="BD36" s="448"/>
      <c r="BE36" s="448"/>
      <c r="BF36" s="448"/>
      <c r="BG36" s="448"/>
      <c r="BH36" s="448"/>
      <c r="BI36" s="448"/>
      <c r="BJ36" s="448"/>
      <c r="BK36" s="448"/>
      <c r="BL36" s="448"/>
      <c r="BM36" s="449"/>
      <c r="BN36" s="449"/>
      <c r="BO36" s="449"/>
      <c r="BP36" s="449"/>
      <c r="BQ36" s="449"/>
      <c r="BR36" s="449"/>
      <c r="BS36" s="449"/>
      <c r="BT36" s="449"/>
      <c r="BU36" s="449"/>
      <c r="BV36" s="449"/>
      <c r="BW36" s="449"/>
      <c r="BX36" s="449"/>
      <c r="BY36" s="449"/>
      <c r="BZ36" s="449"/>
      <c r="CA36" s="449"/>
      <c r="CB36" s="449"/>
      <c r="CC36" s="449"/>
      <c r="CD36" s="449"/>
      <c r="CE36" s="449"/>
      <c r="CF36" s="449"/>
      <c r="CG36" s="449"/>
      <c r="CH36" s="449"/>
      <c r="CI36" s="449"/>
      <c r="CJ36" s="449"/>
      <c r="CK36" s="449"/>
      <c r="CL36" s="449"/>
      <c r="CM36" s="449"/>
      <c r="CN36" s="449"/>
      <c r="CO36" s="449"/>
      <c r="CP36" s="449"/>
      <c r="CQ36" s="449"/>
      <c r="CR36" s="449"/>
      <c r="CS36" s="449"/>
      <c r="CT36" s="449"/>
      <c r="CU36" s="449"/>
      <c r="CV36" s="449"/>
      <c r="CW36" s="449"/>
      <c r="CX36" s="449"/>
      <c r="CY36" s="449"/>
      <c r="CZ36" s="449"/>
      <c r="DA36" s="449"/>
      <c r="DB36" s="449"/>
      <c r="DC36" s="449"/>
      <c r="DD36" s="449"/>
      <c r="DE36" s="449"/>
      <c r="DF36" s="449"/>
      <c r="DG36" s="449"/>
      <c r="DH36" s="449"/>
      <c r="DI36" s="449"/>
      <c r="DJ36" s="449"/>
      <c r="DK36" s="449"/>
      <c r="DL36" s="449"/>
      <c r="DM36" s="449"/>
      <c r="DN36" s="449"/>
      <c r="DO36" s="449"/>
      <c r="DP36" s="449"/>
      <c r="DQ36" s="449"/>
      <c r="DR36" s="449"/>
      <c r="DS36" s="449"/>
      <c r="DT36" s="449"/>
      <c r="DU36" s="449"/>
      <c r="DV36" s="449"/>
      <c r="DW36" s="449"/>
      <c r="DX36" s="449"/>
      <c r="DY36" s="449"/>
      <c r="DZ36" s="449"/>
      <c r="EA36" s="449"/>
      <c r="EB36" s="449"/>
      <c r="EC36" s="449"/>
      <c r="ED36" s="449"/>
      <c r="EE36" s="449"/>
      <c r="EF36" s="449"/>
      <c r="EG36" s="449"/>
      <c r="EH36" s="449"/>
      <c r="EI36" s="449"/>
      <c r="EJ36" s="449"/>
      <c r="EK36" s="449"/>
      <c r="EL36" s="449"/>
      <c r="EM36" s="449"/>
      <c r="EN36" s="449"/>
      <c r="EO36" s="449"/>
      <c r="EP36" s="449"/>
      <c r="EQ36" s="449"/>
      <c r="ER36" s="449"/>
      <c r="ES36" s="449"/>
      <c r="ET36" s="449"/>
      <c r="EU36" s="449"/>
      <c r="EV36" s="449"/>
      <c r="EW36" s="449"/>
      <c r="EX36" s="449"/>
      <c r="EY36" s="449"/>
      <c r="EZ36" s="449"/>
      <c r="FA36" s="449"/>
      <c r="FB36" s="449"/>
      <c r="FC36" s="449"/>
      <c r="FD36" s="449"/>
      <c r="FE36" s="449"/>
      <c r="FF36" s="449"/>
      <c r="FG36" s="449"/>
      <c r="FH36" s="449"/>
      <c r="FI36" s="449"/>
      <c r="FJ36" s="449"/>
      <c r="FK36" s="449"/>
      <c r="FL36" s="449"/>
      <c r="FM36" s="449"/>
      <c r="FN36" s="449"/>
      <c r="FO36" s="449"/>
      <c r="FP36" s="449"/>
      <c r="FQ36" s="449"/>
      <c r="FR36" s="449"/>
      <c r="FS36" s="449"/>
      <c r="FT36" s="449"/>
      <c r="FU36" s="449"/>
      <c r="FV36" s="449"/>
      <c r="FW36" s="449"/>
      <c r="FX36" s="449"/>
      <c r="FY36" s="449"/>
      <c r="FZ36" s="449"/>
      <c r="GA36" s="449"/>
      <c r="GB36" s="449"/>
      <c r="GC36" s="449"/>
      <c r="GD36" s="449"/>
      <c r="GE36" s="449"/>
      <c r="GF36" s="449"/>
      <c r="GG36" s="449"/>
      <c r="GH36" s="449"/>
      <c r="GI36" s="449"/>
      <c r="GJ36" s="449"/>
      <c r="GK36" s="449"/>
      <c r="GL36" s="449"/>
      <c r="GM36" s="449"/>
      <c r="GN36" s="449"/>
      <c r="GO36" s="449"/>
      <c r="GP36" s="449"/>
      <c r="GQ36" s="449"/>
      <c r="GR36" s="449"/>
      <c r="GS36" s="449"/>
      <c r="GT36" s="449"/>
      <c r="GU36" s="449"/>
      <c r="GV36" s="449"/>
      <c r="GW36" s="449"/>
    </row>
    <row r="37" spans="1:205" ht="11.25" customHeight="1">
      <c r="A37" s="74" t="s">
        <v>84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6"/>
      <c r="V37" s="76"/>
      <c r="W37" s="74" t="s">
        <v>84</v>
      </c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6"/>
      <c r="AO37" s="74" t="s">
        <v>84</v>
      </c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6"/>
      <c r="BC37" s="45"/>
      <c r="BD37" s="45"/>
      <c r="BE37" s="45"/>
      <c r="BF37" s="45"/>
      <c r="BG37" s="45"/>
      <c r="BH37" s="45"/>
      <c r="BI37" s="45"/>
      <c r="BJ37" s="45"/>
      <c r="BK37" s="45"/>
      <c r="BL37" s="45"/>
    </row>
    <row r="38" spans="1:205" s="258" customFormat="1" ht="60.75" customHeight="1">
      <c r="A38" s="715" t="s">
        <v>290</v>
      </c>
      <c r="B38" s="716"/>
      <c r="C38" s="249" t="s">
        <v>300</v>
      </c>
      <c r="D38" s="249" t="s">
        <v>458</v>
      </c>
      <c r="E38" s="250" t="s">
        <v>85</v>
      </c>
      <c r="F38" s="251" t="s">
        <v>85</v>
      </c>
      <c r="G38" s="251" t="s">
        <v>287</v>
      </c>
      <c r="H38" s="153" t="s">
        <v>85</v>
      </c>
      <c r="I38" s="251" t="s">
        <v>85</v>
      </c>
      <c r="J38" s="252" t="s">
        <v>85</v>
      </c>
      <c r="K38" s="253" t="s">
        <v>459</v>
      </c>
      <c r="L38" s="254">
        <v>200000</v>
      </c>
      <c r="M38" s="153" t="s">
        <v>487</v>
      </c>
      <c r="N38" s="251" t="s">
        <v>85</v>
      </c>
      <c r="O38" s="153" t="s">
        <v>288</v>
      </c>
      <c r="P38" s="251">
        <v>100</v>
      </c>
      <c r="Q38" s="153" t="s">
        <v>295</v>
      </c>
      <c r="R38" s="251" t="s">
        <v>85</v>
      </c>
      <c r="S38" s="251" t="s">
        <v>85</v>
      </c>
      <c r="T38" s="251" t="s">
        <v>85</v>
      </c>
      <c r="U38" s="252" t="s">
        <v>85</v>
      </c>
      <c r="V38" s="273" t="s">
        <v>85</v>
      </c>
      <c r="W38" s="715" t="s">
        <v>290</v>
      </c>
      <c r="X38" s="716"/>
      <c r="Y38" s="255" t="s">
        <v>85</v>
      </c>
      <c r="Z38" s="251">
        <v>0.02</v>
      </c>
      <c r="AA38" s="251">
        <v>5.0000000000000001E-3</v>
      </c>
      <c r="AB38" s="251" t="s">
        <v>97</v>
      </c>
      <c r="AC38" s="251" t="s">
        <v>269</v>
      </c>
      <c r="AD38" s="251" t="s">
        <v>85</v>
      </c>
      <c r="AE38" s="153" t="s">
        <v>302</v>
      </c>
      <c r="AF38" s="153" t="s">
        <v>85</v>
      </c>
      <c r="AG38" s="251" t="s">
        <v>303</v>
      </c>
      <c r="AH38" s="251">
        <v>8.9999999999999998E-4</v>
      </c>
      <c r="AI38" s="251" t="s">
        <v>304</v>
      </c>
      <c r="AJ38" s="251">
        <v>0.3</v>
      </c>
      <c r="AK38" s="251" t="s">
        <v>305</v>
      </c>
      <c r="AL38" s="251" t="s">
        <v>85</v>
      </c>
      <c r="AM38" s="153" t="s">
        <v>306</v>
      </c>
      <c r="AN38" s="252">
        <v>2</v>
      </c>
      <c r="AO38" s="715" t="s">
        <v>290</v>
      </c>
      <c r="AP38" s="716"/>
      <c r="AQ38" s="256" t="s">
        <v>460</v>
      </c>
      <c r="AR38" s="255" t="s">
        <v>85</v>
      </c>
      <c r="AS38" s="251" t="s">
        <v>85</v>
      </c>
      <c r="AT38" s="251" t="s">
        <v>85</v>
      </c>
      <c r="AU38" s="253" t="s">
        <v>521</v>
      </c>
      <c r="AV38" s="251" t="s">
        <v>85</v>
      </c>
      <c r="AW38" s="251" t="s">
        <v>85</v>
      </c>
      <c r="AX38" s="251" t="s">
        <v>85</v>
      </c>
      <c r="AY38" s="251" t="s">
        <v>461</v>
      </c>
      <c r="AZ38" s="251" t="s">
        <v>85</v>
      </c>
      <c r="BA38" s="153" t="s">
        <v>520</v>
      </c>
      <c r="BB38" s="252" t="s">
        <v>85</v>
      </c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</row>
    <row r="39" spans="1:205" ht="3.7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</row>
    <row r="40" spans="1:205">
      <c r="A40" s="41" t="s">
        <v>494</v>
      </c>
      <c r="B40" s="45"/>
      <c r="C40" s="45"/>
      <c r="D40" s="45"/>
      <c r="E40" s="45"/>
      <c r="F40" s="45"/>
      <c r="G40" s="45"/>
      <c r="H40" s="45"/>
      <c r="I40" s="45"/>
      <c r="J40" s="45"/>
      <c r="L40" s="97" t="s">
        <v>457</v>
      </c>
      <c r="N40" s="45"/>
      <c r="O40" s="45"/>
      <c r="P40" s="45"/>
      <c r="Q40" s="45"/>
      <c r="R40" s="45"/>
      <c r="S40" s="45"/>
      <c r="T40" s="45"/>
      <c r="U40" s="45"/>
      <c r="V40" s="45"/>
      <c r="W40" s="41" t="s">
        <v>494</v>
      </c>
      <c r="X40" s="45"/>
      <c r="Y40" s="45"/>
      <c r="Z40" s="45"/>
      <c r="AA40" s="45"/>
      <c r="AB40" s="45"/>
      <c r="AC40" s="45"/>
      <c r="AD40" s="45"/>
      <c r="AE40" s="45"/>
      <c r="AF40" s="97" t="s">
        <v>457</v>
      </c>
      <c r="AJ40" s="45"/>
      <c r="AK40" s="45"/>
      <c r="AL40" s="45"/>
      <c r="AM40" s="45"/>
      <c r="AN40" s="45"/>
      <c r="AO40" s="41" t="s">
        <v>494</v>
      </c>
      <c r="AP40" s="45"/>
      <c r="AQ40" s="45"/>
      <c r="AR40" s="45"/>
      <c r="AS40" s="45"/>
      <c r="AT40" s="45"/>
      <c r="AU40" s="45"/>
      <c r="AV40" s="97" t="s">
        <v>457</v>
      </c>
      <c r="AW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</row>
    <row r="41" spans="1:205" ht="12.75" customHeight="1">
      <c r="A41" s="41"/>
      <c r="B41" s="41" t="s">
        <v>495</v>
      </c>
      <c r="C41" s="45"/>
      <c r="D41" s="45"/>
      <c r="E41" s="45"/>
      <c r="F41" s="45"/>
      <c r="G41" s="45"/>
      <c r="H41" s="45"/>
      <c r="I41" s="45"/>
      <c r="J41" s="45"/>
      <c r="L41" s="97" t="s">
        <v>366</v>
      </c>
      <c r="N41" s="45"/>
      <c r="O41" s="45"/>
      <c r="P41" s="45"/>
      <c r="Q41" s="45"/>
      <c r="R41" s="45"/>
      <c r="S41" s="45"/>
      <c r="T41" s="45"/>
      <c r="U41" s="45"/>
      <c r="V41" s="45"/>
      <c r="W41" s="41"/>
      <c r="X41" s="41" t="s">
        <v>495</v>
      </c>
      <c r="Y41" s="45"/>
      <c r="Z41" s="45"/>
      <c r="AA41" s="45"/>
      <c r="AB41" s="45"/>
      <c r="AC41" s="45"/>
      <c r="AD41" s="45"/>
      <c r="AE41" s="45"/>
      <c r="AF41" s="97" t="s">
        <v>366</v>
      </c>
      <c r="AJ41" s="45"/>
      <c r="AK41" s="45"/>
      <c r="AL41" s="45"/>
      <c r="AM41" s="45"/>
      <c r="AN41" s="45"/>
      <c r="AO41" s="41"/>
      <c r="AP41" s="41" t="s">
        <v>495</v>
      </c>
      <c r="AQ41" s="45"/>
      <c r="AR41" s="45"/>
      <c r="AS41" s="45"/>
      <c r="AT41" s="45"/>
      <c r="AU41" s="45"/>
      <c r="AV41" s="97" t="s">
        <v>366</v>
      </c>
      <c r="AW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</row>
    <row r="42" spans="1:205">
      <c r="B42" s="41" t="s">
        <v>522</v>
      </c>
      <c r="C42" s="45"/>
      <c r="D42" s="45"/>
      <c r="E42" s="45"/>
      <c r="F42" s="45"/>
      <c r="G42" s="45"/>
      <c r="H42" s="45"/>
      <c r="I42" s="45"/>
      <c r="J42" s="45"/>
      <c r="L42" s="97" t="s">
        <v>296</v>
      </c>
      <c r="N42" s="45"/>
      <c r="O42" s="45"/>
      <c r="P42" s="45"/>
      <c r="Q42" s="45"/>
      <c r="R42" s="45"/>
      <c r="S42" s="45"/>
      <c r="T42" s="45"/>
      <c r="U42" s="45"/>
      <c r="V42" s="45"/>
      <c r="X42" s="41" t="s">
        <v>522</v>
      </c>
      <c r="Y42" s="45"/>
      <c r="Z42" s="45"/>
      <c r="AA42" s="45"/>
      <c r="AB42" s="45"/>
      <c r="AC42" s="45"/>
      <c r="AD42" s="45"/>
      <c r="AE42" s="45"/>
      <c r="AF42" s="97" t="s">
        <v>296</v>
      </c>
      <c r="AJ42" s="45"/>
      <c r="AK42" s="45"/>
      <c r="AL42" s="45"/>
      <c r="AM42" s="45"/>
      <c r="AN42" s="45"/>
      <c r="AP42" s="41" t="s">
        <v>496</v>
      </c>
      <c r="AQ42" s="45"/>
      <c r="AR42" s="45"/>
      <c r="AS42" s="45"/>
      <c r="AT42" s="45"/>
      <c r="AU42" s="45"/>
      <c r="AV42" s="97" t="s">
        <v>296</v>
      </c>
      <c r="AW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</row>
    <row r="43" spans="1:205">
      <c r="A43" s="41" t="s">
        <v>86</v>
      </c>
      <c r="L43" s="97" t="s">
        <v>297</v>
      </c>
      <c r="W43" s="41" t="s">
        <v>86</v>
      </c>
      <c r="AF43" s="97" t="s">
        <v>297</v>
      </c>
      <c r="AO43" s="41" t="s">
        <v>86</v>
      </c>
      <c r="AV43" s="97" t="s">
        <v>297</v>
      </c>
    </row>
    <row r="44" spans="1:205">
      <c r="A44" s="2" t="s">
        <v>87</v>
      </c>
      <c r="L44" s="97" t="s">
        <v>485</v>
      </c>
      <c r="W44" s="2" t="s">
        <v>87</v>
      </c>
      <c r="AF44" s="97" t="s">
        <v>485</v>
      </c>
      <c r="AO44" s="2" t="s">
        <v>87</v>
      </c>
      <c r="AV44" s="97" t="s">
        <v>485</v>
      </c>
    </row>
    <row r="45" spans="1:205">
      <c r="A45" s="2" t="s">
        <v>88</v>
      </c>
      <c r="L45" s="97" t="s">
        <v>298</v>
      </c>
      <c r="W45" s="2" t="s">
        <v>88</v>
      </c>
      <c r="AF45" s="97" t="s">
        <v>298</v>
      </c>
      <c r="AO45" s="2" t="s">
        <v>88</v>
      </c>
      <c r="AV45" s="97" t="s">
        <v>298</v>
      </c>
    </row>
    <row r="46" spans="1:205">
      <c r="A46" s="2" t="s">
        <v>89</v>
      </c>
      <c r="L46" s="97" t="s">
        <v>486</v>
      </c>
      <c r="W46" s="2" t="s">
        <v>89</v>
      </c>
      <c r="AF46" s="97" t="s">
        <v>486</v>
      </c>
      <c r="AO46" s="2" t="s">
        <v>89</v>
      </c>
      <c r="AV46" s="97" t="s">
        <v>486</v>
      </c>
    </row>
    <row r="47" spans="1:205" ht="12.75" customHeight="1">
      <c r="A47" s="97" t="s">
        <v>283</v>
      </c>
      <c r="L47" s="97" t="s">
        <v>299</v>
      </c>
      <c r="W47" s="97" t="s">
        <v>283</v>
      </c>
      <c r="AF47" s="97" t="s">
        <v>299</v>
      </c>
      <c r="AO47" s="97" t="s">
        <v>283</v>
      </c>
      <c r="AV47" s="97" t="s">
        <v>299</v>
      </c>
    </row>
    <row r="48" spans="1:205">
      <c r="L48" s="335" t="s">
        <v>334</v>
      </c>
      <c r="AF48" s="335" t="s">
        <v>334</v>
      </c>
      <c r="AV48" s="335" t="s">
        <v>334</v>
      </c>
    </row>
    <row r="49" spans="1:205">
      <c r="A49" s="3" t="s">
        <v>90</v>
      </c>
      <c r="B49" s="2" t="s">
        <v>301</v>
      </c>
      <c r="L49" s="335" t="s">
        <v>322</v>
      </c>
      <c r="W49" s="3" t="s">
        <v>90</v>
      </c>
      <c r="X49" s="2" t="s">
        <v>301</v>
      </c>
      <c r="AF49" s="335" t="s">
        <v>322</v>
      </c>
      <c r="AO49" s="3" t="s">
        <v>90</v>
      </c>
      <c r="AP49" s="2" t="s">
        <v>301</v>
      </c>
      <c r="AV49" s="335" t="s">
        <v>322</v>
      </c>
    </row>
    <row r="50" spans="1:205" ht="15">
      <c r="A50" s="44" t="s">
        <v>512</v>
      </c>
      <c r="B50" s="45"/>
      <c r="W50" s="44" t="s">
        <v>512</v>
      </c>
      <c r="X50" s="45"/>
      <c r="AO50" s="44" t="s">
        <v>512</v>
      </c>
      <c r="AP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</row>
    <row r="51" spans="1:205" ht="9" customHeight="1">
      <c r="A51" s="44"/>
      <c r="B51" s="45"/>
      <c r="W51" s="44"/>
      <c r="X51" s="45"/>
      <c r="AO51" s="44"/>
      <c r="AP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</row>
    <row r="52" spans="1:205" ht="13.5" customHeight="1">
      <c r="A52" s="69"/>
      <c r="B52" s="106"/>
      <c r="C52" s="103" t="s">
        <v>99</v>
      </c>
      <c r="D52" s="103"/>
      <c r="E52" s="70"/>
      <c r="F52" s="70"/>
      <c r="G52" s="70"/>
      <c r="H52" s="70"/>
      <c r="I52" s="70"/>
      <c r="J52" s="71"/>
      <c r="K52" s="103" t="s">
        <v>100</v>
      </c>
      <c r="L52" s="70"/>
      <c r="M52" s="70"/>
      <c r="N52" s="70"/>
      <c r="O52" s="70"/>
      <c r="P52" s="70"/>
      <c r="Q52" s="70"/>
      <c r="R52" s="70"/>
      <c r="S52" s="70"/>
      <c r="T52" s="70"/>
      <c r="U52" s="71"/>
      <c r="V52" s="71"/>
      <c r="W52" s="69"/>
      <c r="X52" s="106"/>
      <c r="Y52" s="103" t="s">
        <v>101</v>
      </c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1"/>
      <c r="AO52" s="69"/>
      <c r="AP52" s="106"/>
      <c r="AQ52" s="103" t="s">
        <v>101</v>
      </c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1"/>
      <c r="BC52" s="45"/>
      <c r="BD52" s="45"/>
      <c r="BE52" s="45"/>
      <c r="BF52" s="45"/>
      <c r="BG52" s="45"/>
      <c r="BH52" s="45"/>
      <c r="BI52" s="45"/>
      <c r="BJ52" s="45"/>
      <c r="BK52" s="45"/>
      <c r="BL52" s="45"/>
    </row>
    <row r="53" spans="1:205" s="330" customFormat="1" ht="13.5" customHeight="1">
      <c r="A53" s="72"/>
      <c r="B53" s="107"/>
      <c r="C53" s="162"/>
      <c r="D53" s="49"/>
      <c r="E53" s="46"/>
      <c r="F53" s="46"/>
      <c r="G53" s="46" t="s">
        <v>284</v>
      </c>
      <c r="H53" s="46" t="s">
        <v>255</v>
      </c>
      <c r="I53" s="46"/>
      <c r="J53" s="73"/>
      <c r="K53" s="49" t="s">
        <v>111</v>
      </c>
      <c r="L53" s="46"/>
      <c r="M53" s="46"/>
      <c r="N53" s="46"/>
      <c r="O53" s="46"/>
      <c r="P53" s="46"/>
      <c r="Q53" s="46" t="s">
        <v>102</v>
      </c>
      <c r="R53" s="46" t="s">
        <v>107</v>
      </c>
      <c r="S53" s="46" t="s">
        <v>109</v>
      </c>
      <c r="T53" s="46" t="s">
        <v>103</v>
      </c>
      <c r="U53" s="63"/>
      <c r="V53" s="263"/>
      <c r="W53" s="72"/>
      <c r="X53" s="107"/>
      <c r="Y53" s="49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73"/>
      <c r="AO53" s="72"/>
      <c r="AP53" s="107"/>
      <c r="AQ53" s="162"/>
      <c r="AR53" s="49"/>
      <c r="AS53" s="46"/>
      <c r="AT53" s="79"/>
      <c r="AU53" s="49"/>
      <c r="AV53" s="46"/>
      <c r="AW53" s="46"/>
      <c r="AX53" s="46"/>
      <c r="AY53" s="46"/>
      <c r="AZ53" s="46"/>
      <c r="BA53" s="46"/>
      <c r="BB53" s="63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</row>
    <row r="54" spans="1:205" s="330" customFormat="1" ht="13.5" customHeight="1">
      <c r="A54" s="47" t="s">
        <v>0</v>
      </c>
      <c r="B54" s="108" t="s">
        <v>0</v>
      </c>
      <c r="C54" s="163" t="s">
        <v>3</v>
      </c>
      <c r="D54" s="49" t="s">
        <v>245</v>
      </c>
      <c r="E54" s="46" t="s">
        <v>4</v>
      </c>
      <c r="F54" s="46" t="s">
        <v>6</v>
      </c>
      <c r="G54" s="46" t="s">
        <v>285</v>
      </c>
      <c r="H54" s="46" t="s">
        <v>256</v>
      </c>
      <c r="I54" s="46" t="s">
        <v>92</v>
      </c>
      <c r="J54" s="63" t="s">
        <v>128</v>
      </c>
      <c r="K54" s="49" t="s">
        <v>112</v>
      </c>
      <c r="L54" s="46" t="s">
        <v>11</v>
      </c>
      <c r="M54" s="46" t="s">
        <v>12</v>
      </c>
      <c r="N54" s="46" t="s">
        <v>10</v>
      </c>
      <c r="O54" s="46" t="s">
        <v>9</v>
      </c>
      <c r="P54" s="46" t="s">
        <v>13</v>
      </c>
      <c r="Q54" s="46" t="s">
        <v>257</v>
      </c>
      <c r="R54" s="46" t="s">
        <v>106</v>
      </c>
      <c r="S54" s="46" t="s">
        <v>108</v>
      </c>
      <c r="T54" s="46" t="s">
        <v>110</v>
      </c>
      <c r="U54" s="63" t="s">
        <v>93</v>
      </c>
      <c r="V54" s="264" t="s">
        <v>94</v>
      </c>
      <c r="W54" s="47" t="s">
        <v>0</v>
      </c>
      <c r="X54" s="108" t="s">
        <v>0</v>
      </c>
      <c r="Y54" s="49" t="s">
        <v>14</v>
      </c>
      <c r="Z54" s="46" t="s">
        <v>15</v>
      </c>
      <c r="AA54" s="46" t="s">
        <v>16</v>
      </c>
      <c r="AB54" s="46" t="s">
        <v>17</v>
      </c>
      <c r="AC54" s="46" t="s">
        <v>18</v>
      </c>
      <c r="AD54" s="46" t="s">
        <v>19</v>
      </c>
      <c r="AE54" s="46" t="s">
        <v>20</v>
      </c>
      <c r="AF54" s="46" t="s">
        <v>21</v>
      </c>
      <c r="AG54" s="46" t="s">
        <v>22</v>
      </c>
      <c r="AH54" s="46" t="s">
        <v>23</v>
      </c>
      <c r="AI54" s="46" t="s">
        <v>24</v>
      </c>
      <c r="AJ54" s="46" t="s">
        <v>25</v>
      </c>
      <c r="AK54" s="46" t="s">
        <v>26</v>
      </c>
      <c r="AL54" s="46" t="s">
        <v>27</v>
      </c>
      <c r="AM54" s="46" t="s">
        <v>28</v>
      </c>
      <c r="AN54" s="63" t="s">
        <v>29</v>
      </c>
      <c r="AO54" s="47" t="s">
        <v>0</v>
      </c>
      <c r="AP54" s="108" t="s">
        <v>0</v>
      </c>
      <c r="AQ54" s="163" t="s">
        <v>30</v>
      </c>
      <c r="AR54" s="49" t="s">
        <v>31</v>
      </c>
      <c r="AS54" s="46" t="s">
        <v>32</v>
      </c>
      <c r="AT54" s="80" t="s">
        <v>41</v>
      </c>
      <c r="AU54" s="49" t="s">
        <v>33</v>
      </c>
      <c r="AV54" s="46" t="s">
        <v>34</v>
      </c>
      <c r="AW54" s="46" t="s">
        <v>35</v>
      </c>
      <c r="AX54" s="46" t="s">
        <v>36</v>
      </c>
      <c r="AY54" s="46" t="s">
        <v>37</v>
      </c>
      <c r="AZ54" s="46" t="s">
        <v>38</v>
      </c>
      <c r="BA54" s="46" t="s">
        <v>39</v>
      </c>
      <c r="BB54" s="63" t="s">
        <v>40</v>
      </c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</row>
    <row r="55" spans="1:205" s="331" customFormat="1" ht="13.5" customHeight="1">
      <c r="A55" s="48" t="s">
        <v>1</v>
      </c>
      <c r="B55" s="109" t="s">
        <v>2</v>
      </c>
      <c r="C55" s="161" t="s">
        <v>189</v>
      </c>
      <c r="D55" s="158" t="s">
        <v>282</v>
      </c>
      <c r="E55" s="119" t="s">
        <v>5</v>
      </c>
      <c r="F55" s="119" t="s">
        <v>7</v>
      </c>
      <c r="G55" s="119" t="s">
        <v>286</v>
      </c>
      <c r="H55" s="119" t="s">
        <v>5</v>
      </c>
      <c r="I55" s="119" t="s">
        <v>235</v>
      </c>
      <c r="J55" s="120" t="s">
        <v>8</v>
      </c>
      <c r="K55" s="77" t="s">
        <v>186</v>
      </c>
      <c r="L55" s="119" t="s">
        <v>186</v>
      </c>
      <c r="M55" s="119" t="s">
        <v>5</v>
      </c>
      <c r="N55" s="119" t="s">
        <v>5</v>
      </c>
      <c r="O55" s="119" t="s">
        <v>186</v>
      </c>
      <c r="P55" s="119" t="s">
        <v>5</v>
      </c>
      <c r="Q55" s="119" t="s">
        <v>5</v>
      </c>
      <c r="R55" s="119" t="s">
        <v>5</v>
      </c>
      <c r="S55" s="119" t="s">
        <v>5</v>
      </c>
      <c r="T55" s="119" t="s">
        <v>5</v>
      </c>
      <c r="U55" s="120" t="s">
        <v>5</v>
      </c>
      <c r="V55" s="265" t="s">
        <v>5</v>
      </c>
      <c r="W55" s="48" t="s">
        <v>1</v>
      </c>
      <c r="X55" s="109" t="s">
        <v>2</v>
      </c>
      <c r="Y55" s="77" t="s">
        <v>5</v>
      </c>
      <c r="Z55" s="119" t="s">
        <v>5</v>
      </c>
      <c r="AA55" s="119" t="s">
        <v>5</v>
      </c>
      <c r="AB55" s="119" t="s">
        <v>5</v>
      </c>
      <c r="AC55" s="119" t="s">
        <v>5</v>
      </c>
      <c r="AD55" s="119" t="s">
        <v>5</v>
      </c>
      <c r="AE55" s="119" t="s">
        <v>5</v>
      </c>
      <c r="AF55" s="119" t="s">
        <v>5</v>
      </c>
      <c r="AG55" s="119" t="s">
        <v>5</v>
      </c>
      <c r="AH55" s="119" t="s">
        <v>5</v>
      </c>
      <c r="AI55" s="119" t="s">
        <v>5</v>
      </c>
      <c r="AJ55" s="119" t="s">
        <v>5</v>
      </c>
      <c r="AK55" s="119" t="s">
        <v>5</v>
      </c>
      <c r="AL55" s="119" t="s">
        <v>5</v>
      </c>
      <c r="AM55" s="119" t="s">
        <v>5</v>
      </c>
      <c r="AN55" s="120" t="s">
        <v>5</v>
      </c>
      <c r="AO55" s="48" t="s">
        <v>1</v>
      </c>
      <c r="AP55" s="109" t="s">
        <v>2</v>
      </c>
      <c r="AQ55" s="161" t="s">
        <v>5</v>
      </c>
      <c r="AR55" s="77" t="s">
        <v>5</v>
      </c>
      <c r="AS55" s="119" t="s">
        <v>5</v>
      </c>
      <c r="AT55" s="174" t="s">
        <v>5</v>
      </c>
      <c r="AU55" s="77" t="s">
        <v>5</v>
      </c>
      <c r="AV55" s="119" t="s">
        <v>5</v>
      </c>
      <c r="AW55" s="119" t="s">
        <v>5</v>
      </c>
      <c r="AX55" s="119" t="s">
        <v>5</v>
      </c>
      <c r="AY55" s="119" t="s">
        <v>5</v>
      </c>
      <c r="AZ55" s="119" t="s">
        <v>5</v>
      </c>
      <c r="BA55" s="119" t="s">
        <v>5</v>
      </c>
      <c r="BB55" s="120" t="s">
        <v>5</v>
      </c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</row>
    <row r="56" spans="1:205" s="332" customFormat="1" ht="12.75" customHeight="1">
      <c r="A56" s="60" t="s">
        <v>95</v>
      </c>
      <c r="B56" s="111" t="s">
        <v>218</v>
      </c>
      <c r="C56" s="124">
        <v>7.55</v>
      </c>
      <c r="D56" s="68">
        <v>8.5</v>
      </c>
      <c r="E56" s="154">
        <f>(2.5*AF56)+(4.1*AL56)</f>
        <v>118.65899999999999</v>
      </c>
      <c r="F56" s="54">
        <v>446</v>
      </c>
      <c r="G56" s="54">
        <v>10.58</v>
      </c>
      <c r="H56" s="54">
        <v>9.3000000000000007</v>
      </c>
      <c r="I56" s="54">
        <v>3.5</v>
      </c>
      <c r="J56" s="65">
        <v>-9.9</v>
      </c>
      <c r="K56" s="114">
        <v>1600</v>
      </c>
      <c r="L56" s="117">
        <v>740</v>
      </c>
      <c r="M56" s="54">
        <v>1.9E-2</v>
      </c>
      <c r="N56" s="54">
        <v>45.4</v>
      </c>
      <c r="O56" s="54">
        <v>80</v>
      </c>
      <c r="P56" s="54">
        <v>17.7</v>
      </c>
      <c r="Q56" s="54">
        <v>166</v>
      </c>
      <c r="R56" s="54" t="s">
        <v>67</v>
      </c>
      <c r="S56" s="54">
        <v>203</v>
      </c>
      <c r="T56" s="54" t="s">
        <v>67</v>
      </c>
      <c r="U56" s="65" t="s">
        <v>96</v>
      </c>
      <c r="V56" s="266" t="s">
        <v>157</v>
      </c>
      <c r="W56" s="60" t="s">
        <v>95</v>
      </c>
      <c r="X56" s="111" t="s">
        <v>218</v>
      </c>
      <c r="Y56" s="68" t="s">
        <v>193</v>
      </c>
      <c r="Z56" s="54" t="s">
        <v>258</v>
      </c>
      <c r="AA56" s="54" t="s">
        <v>68</v>
      </c>
      <c r="AB56" s="54">
        <v>4.5999999999999999E-2</v>
      </c>
      <c r="AC56" s="54" t="s">
        <v>76</v>
      </c>
      <c r="AD56" s="117">
        <v>0.1</v>
      </c>
      <c r="AE56" s="94" t="s">
        <v>259</v>
      </c>
      <c r="AF56" s="54">
        <v>31.9</v>
      </c>
      <c r="AG56" s="54" t="s">
        <v>260</v>
      </c>
      <c r="AH56" s="117" t="s">
        <v>261</v>
      </c>
      <c r="AI56" s="68" t="s">
        <v>261</v>
      </c>
      <c r="AJ56" s="96">
        <v>0.59</v>
      </c>
      <c r="AK56" s="68" t="s">
        <v>236</v>
      </c>
      <c r="AL56" s="54">
        <v>9.49</v>
      </c>
      <c r="AM56" s="54">
        <v>0.55000000000000004</v>
      </c>
      <c r="AN56" s="65" t="s">
        <v>79</v>
      </c>
      <c r="AO56" s="60" t="s">
        <v>95</v>
      </c>
      <c r="AP56" s="111" t="s">
        <v>218</v>
      </c>
      <c r="AQ56" s="124" t="s">
        <v>78</v>
      </c>
      <c r="AR56" s="68" t="s">
        <v>80</v>
      </c>
      <c r="AS56" s="117">
        <v>4.1900000000000004</v>
      </c>
      <c r="AT56" s="117">
        <v>12.6</v>
      </c>
      <c r="AU56" s="68" t="s">
        <v>260</v>
      </c>
      <c r="AV56" s="54">
        <v>38</v>
      </c>
      <c r="AW56" s="54">
        <v>0.37</v>
      </c>
      <c r="AX56" s="54" t="s">
        <v>78</v>
      </c>
      <c r="AY56" s="54" t="s">
        <v>82</v>
      </c>
      <c r="AZ56" s="54" t="s">
        <v>70</v>
      </c>
      <c r="BA56" s="54" t="s">
        <v>74</v>
      </c>
      <c r="BB56" s="65" t="s">
        <v>74</v>
      </c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205" s="332" customFormat="1" ht="12.75" customHeight="1">
      <c r="A57" s="52"/>
      <c r="B57" s="111" t="s">
        <v>213</v>
      </c>
      <c r="C57" s="124">
        <v>7.86</v>
      </c>
      <c r="D57" s="68">
        <v>12.5</v>
      </c>
      <c r="E57" s="154">
        <f>(2.5*AF57)+(4.1*AL57)</f>
        <v>308.58999999999997</v>
      </c>
      <c r="F57" s="54">
        <v>770</v>
      </c>
      <c r="G57" s="53" t="s">
        <v>43</v>
      </c>
      <c r="H57" s="54">
        <v>14</v>
      </c>
      <c r="I57" s="54">
        <v>4.3</v>
      </c>
      <c r="J57" s="65" t="s">
        <v>43</v>
      </c>
      <c r="K57" s="114">
        <v>4700</v>
      </c>
      <c r="L57" s="176">
        <v>1200</v>
      </c>
      <c r="M57" s="54">
        <v>7.8E-2</v>
      </c>
      <c r="N57" s="54">
        <v>100</v>
      </c>
      <c r="O57" s="54" t="s">
        <v>195</v>
      </c>
      <c r="P57" s="54">
        <v>19.2</v>
      </c>
      <c r="Q57" s="54">
        <v>346</v>
      </c>
      <c r="R57" s="54" t="s">
        <v>67</v>
      </c>
      <c r="S57" s="54">
        <v>422</v>
      </c>
      <c r="T57" s="54" t="s">
        <v>67</v>
      </c>
      <c r="U57" s="65" t="s">
        <v>96</v>
      </c>
      <c r="V57" s="266">
        <v>29</v>
      </c>
      <c r="W57" s="52"/>
      <c r="X57" s="111" t="s">
        <v>213</v>
      </c>
      <c r="Y57" s="68" t="s">
        <v>193</v>
      </c>
      <c r="Z57" s="54" t="s">
        <v>258</v>
      </c>
      <c r="AA57" s="54" t="s">
        <v>68</v>
      </c>
      <c r="AB57" s="54">
        <v>0.1</v>
      </c>
      <c r="AC57" s="54" t="s">
        <v>76</v>
      </c>
      <c r="AD57" s="117">
        <v>0.32</v>
      </c>
      <c r="AE57" s="94" t="s">
        <v>259</v>
      </c>
      <c r="AF57" s="54">
        <v>86.7</v>
      </c>
      <c r="AG57" s="96">
        <v>0.05</v>
      </c>
      <c r="AH57" s="117" t="s">
        <v>261</v>
      </c>
      <c r="AI57" s="68" t="s">
        <v>261</v>
      </c>
      <c r="AJ57" s="96">
        <v>0.56000000000000005</v>
      </c>
      <c r="AK57" s="94" t="s">
        <v>236</v>
      </c>
      <c r="AL57" s="54">
        <v>22.4</v>
      </c>
      <c r="AM57" s="54">
        <v>1.47</v>
      </c>
      <c r="AN57" s="65" t="s">
        <v>79</v>
      </c>
      <c r="AO57" s="52"/>
      <c r="AP57" s="111" t="s">
        <v>213</v>
      </c>
      <c r="AQ57" s="159" t="s">
        <v>78</v>
      </c>
      <c r="AR57" s="68" t="s">
        <v>80</v>
      </c>
      <c r="AS57" s="117">
        <v>6.46</v>
      </c>
      <c r="AT57" s="117">
        <v>20.2</v>
      </c>
      <c r="AU57" s="94" t="s">
        <v>260</v>
      </c>
      <c r="AV57" s="54">
        <v>90.3</v>
      </c>
      <c r="AW57" s="54">
        <v>0.93</v>
      </c>
      <c r="AX57" s="54" t="s">
        <v>78</v>
      </c>
      <c r="AY57" s="54" t="s">
        <v>82</v>
      </c>
      <c r="AZ57" s="54" t="s">
        <v>70</v>
      </c>
      <c r="BA57" s="54" t="s">
        <v>74</v>
      </c>
      <c r="BB57" s="65" t="s">
        <v>74</v>
      </c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205" s="332" customFormat="1" ht="12.75" customHeight="1">
      <c r="A58" s="61" t="s">
        <v>292</v>
      </c>
      <c r="B58" s="112" t="s">
        <v>213</v>
      </c>
      <c r="C58" s="127">
        <v>7.88</v>
      </c>
      <c r="D58" s="157">
        <v>12.5</v>
      </c>
      <c r="E58" s="155" t="s">
        <v>43</v>
      </c>
      <c r="F58" s="56" t="s">
        <v>43</v>
      </c>
      <c r="G58" s="62" t="s">
        <v>43</v>
      </c>
      <c r="H58" s="56">
        <v>14</v>
      </c>
      <c r="I58" s="56">
        <v>4.3</v>
      </c>
      <c r="J58" s="66" t="s">
        <v>43</v>
      </c>
      <c r="K58" s="115">
        <v>4600</v>
      </c>
      <c r="L58" s="176">
        <v>1200</v>
      </c>
      <c r="M58" s="56">
        <v>0.14599999999999999</v>
      </c>
      <c r="N58" s="56">
        <v>101</v>
      </c>
      <c r="O58" s="56">
        <v>220</v>
      </c>
      <c r="P58" s="56">
        <v>19.5</v>
      </c>
      <c r="Q58" s="56">
        <v>345</v>
      </c>
      <c r="R58" s="56" t="s">
        <v>67</v>
      </c>
      <c r="S58" s="56">
        <v>421</v>
      </c>
      <c r="T58" s="56" t="s">
        <v>67</v>
      </c>
      <c r="U58" s="66" t="s">
        <v>96</v>
      </c>
      <c r="V58" s="267">
        <v>31</v>
      </c>
      <c r="W58" s="61" t="s">
        <v>292</v>
      </c>
      <c r="X58" s="112" t="s">
        <v>213</v>
      </c>
      <c r="Y58" s="104" t="s">
        <v>193</v>
      </c>
      <c r="Z58" s="56" t="s">
        <v>258</v>
      </c>
      <c r="AA58" s="56" t="s">
        <v>68</v>
      </c>
      <c r="AB58" s="56">
        <v>0.11</v>
      </c>
      <c r="AC58" s="56" t="s">
        <v>76</v>
      </c>
      <c r="AD58" s="78">
        <v>0.32</v>
      </c>
      <c r="AE58" s="94" t="s">
        <v>259</v>
      </c>
      <c r="AF58" s="56">
        <v>86.9</v>
      </c>
      <c r="AG58" s="96">
        <v>0.05</v>
      </c>
      <c r="AH58" s="78" t="s">
        <v>261</v>
      </c>
      <c r="AI58" s="68" t="s">
        <v>261</v>
      </c>
      <c r="AJ58" s="96">
        <v>0.56000000000000005</v>
      </c>
      <c r="AK58" s="45" t="s">
        <v>236</v>
      </c>
      <c r="AL58" s="56">
        <v>22.6</v>
      </c>
      <c r="AM58" s="54">
        <v>1.48</v>
      </c>
      <c r="AN58" s="66" t="s">
        <v>79</v>
      </c>
      <c r="AO58" s="61" t="s">
        <v>292</v>
      </c>
      <c r="AP58" s="112" t="s">
        <v>213</v>
      </c>
      <c r="AQ58" s="72" t="s">
        <v>78</v>
      </c>
      <c r="AR58" s="104" t="s">
        <v>80</v>
      </c>
      <c r="AS58" s="78">
        <v>6.41</v>
      </c>
      <c r="AT58" s="78">
        <v>20.3</v>
      </c>
      <c r="AU58" s="45" t="s">
        <v>260</v>
      </c>
      <c r="AV58" s="56">
        <v>93.1</v>
      </c>
      <c r="AW58" s="56">
        <v>0.94</v>
      </c>
      <c r="AX58" s="56" t="s">
        <v>78</v>
      </c>
      <c r="AY58" s="56" t="s">
        <v>82</v>
      </c>
      <c r="AZ58" s="56" t="s">
        <v>70</v>
      </c>
      <c r="BA58" s="56" t="s">
        <v>74</v>
      </c>
      <c r="BB58" s="66" t="s">
        <v>74</v>
      </c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205" s="332" customFormat="1" ht="12.75" customHeight="1">
      <c r="A59" s="57" t="s">
        <v>145</v>
      </c>
      <c r="B59" s="113"/>
      <c r="C59" s="160" t="s">
        <v>177</v>
      </c>
      <c r="D59" s="105" t="s">
        <v>73</v>
      </c>
      <c r="E59" s="59" t="s">
        <v>43</v>
      </c>
      <c r="F59" s="59" t="s">
        <v>43</v>
      </c>
      <c r="G59" s="150" t="s">
        <v>43</v>
      </c>
      <c r="H59" s="59" t="s">
        <v>73</v>
      </c>
      <c r="I59" s="59" t="s">
        <v>73</v>
      </c>
      <c r="J59" s="67" t="s">
        <v>43</v>
      </c>
      <c r="K59" s="105" t="s">
        <v>184</v>
      </c>
      <c r="L59" s="118" t="s">
        <v>73</v>
      </c>
      <c r="M59" s="59" t="s">
        <v>238</v>
      </c>
      <c r="N59" s="59" t="s">
        <v>164</v>
      </c>
      <c r="O59" s="59" t="s">
        <v>72</v>
      </c>
      <c r="P59" s="59" t="s">
        <v>207</v>
      </c>
      <c r="Q59" s="59" t="s">
        <v>177</v>
      </c>
      <c r="R59" s="59" t="s">
        <v>72</v>
      </c>
      <c r="S59" s="59" t="s">
        <v>239</v>
      </c>
      <c r="T59" s="59" t="s">
        <v>72</v>
      </c>
      <c r="U59" s="67" t="s">
        <v>72</v>
      </c>
      <c r="V59" s="268" t="s">
        <v>72</v>
      </c>
      <c r="W59" s="57" t="s">
        <v>145</v>
      </c>
      <c r="X59" s="113"/>
      <c r="Y59" s="105" t="s">
        <v>72</v>
      </c>
      <c r="Z59" s="59" t="s">
        <v>72</v>
      </c>
      <c r="AA59" s="59" t="s">
        <v>72</v>
      </c>
      <c r="AB59" s="59" t="s">
        <v>223</v>
      </c>
      <c r="AC59" s="59" t="s">
        <v>72</v>
      </c>
      <c r="AD59" s="118" t="s">
        <v>73</v>
      </c>
      <c r="AE59" s="105" t="s">
        <v>43</v>
      </c>
      <c r="AF59" s="59" t="s">
        <v>239</v>
      </c>
      <c r="AG59" s="59" t="s">
        <v>73</v>
      </c>
      <c r="AH59" s="59" t="s">
        <v>72</v>
      </c>
      <c r="AI59" s="59" t="s">
        <v>43</v>
      </c>
      <c r="AJ59" s="59" t="s">
        <v>73</v>
      </c>
      <c r="AK59" s="59" t="s">
        <v>43</v>
      </c>
      <c r="AL59" s="59" t="s">
        <v>202</v>
      </c>
      <c r="AM59" s="59" t="s">
        <v>163</v>
      </c>
      <c r="AN59" s="67" t="s">
        <v>72</v>
      </c>
      <c r="AO59" s="57" t="s">
        <v>145</v>
      </c>
      <c r="AP59" s="113"/>
      <c r="AQ59" s="160" t="s">
        <v>43</v>
      </c>
      <c r="AR59" s="105" t="s">
        <v>72</v>
      </c>
      <c r="AS59" s="118" t="s">
        <v>175</v>
      </c>
      <c r="AT59" s="118" t="s">
        <v>183</v>
      </c>
      <c r="AU59" s="105" t="s">
        <v>72</v>
      </c>
      <c r="AV59" s="59" t="s">
        <v>160</v>
      </c>
      <c r="AW59" s="59" t="s">
        <v>83</v>
      </c>
      <c r="AX59" s="59" t="s">
        <v>72</v>
      </c>
      <c r="AY59" s="59" t="s">
        <v>72</v>
      </c>
      <c r="AZ59" s="59" t="s">
        <v>72</v>
      </c>
      <c r="BA59" s="59" t="s">
        <v>72</v>
      </c>
      <c r="BB59" s="67" t="s">
        <v>72</v>
      </c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205" s="332" customFormat="1" ht="12.75" customHeight="1">
      <c r="A60" s="52"/>
      <c r="B60" s="110" t="s">
        <v>201</v>
      </c>
      <c r="C60" s="159" t="s">
        <v>43</v>
      </c>
      <c r="D60" s="94">
        <v>13.6</v>
      </c>
      <c r="E60" s="247">
        <v>518</v>
      </c>
      <c r="F60" s="51">
        <v>1770</v>
      </c>
      <c r="G60" s="51">
        <v>5.73</v>
      </c>
      <c r="H60" s="51">
        <v>26</v>
      </c>
      <c r="I60" s="51">
        <v>1.6</v>
      </c>
      <c r="J60" s="64">
        <v>-0.5</v>
      </c>
      <c r="K60" s="75">
        <v>110</v>
      </c>
      <c r="L60" s="176">
        <v>6400</v>
      </c>
      <c r="M60" s="51">
        <v>0.54300000000000004</v>
      </c>
      <c r="N60" s="51">
        <v>223</v>
      </c>
      <c r="O60" s="51">
        <v>120</v>
      </c>
      <c r="P60" s="51">
        <v>26.3</v>
      </c>
      <c r="Q60" s="51">
        <v>582</v>
      </c>
      <c r="R60" s="51" t="s">
        <v>67</v>
      </c>
      <c r="S60" s="51">
        <v>710</v>
      </c>
      <c r="T60" s="51" t="s">
        <v>67</v>
      </c>
      <c r="U60" s="64" t="s">
        <v>96</v>
      </c>
      <c r="V60" s="76">
        <v>49</v>
      </c>
      <c r="W60" s="52"/>
      <c r="X60" s="110" t="s">
        <v>201</v>
      </c>
      <c r="Y60" s="75" t="s">
        <v>71</v>
      </c>
      <c r="Z60" s="51" t="s">
        <v>258</v>
      </c>
      <c r="AA60" s="51">
        <v>1E-3</v>
      </c>
      <c r="AB60" s="51">
        <v>0.19</v>
      </c>
      <c r="AC60" s="51" t="s">
        <v>76</v>
      </c>
      <c r="AD60" s="116">
        <v>0.56999999999999995</v>
      </c>
      <c r="AE60" s="94" t="s">
        <v>259</v>
      </c>
      <c r="AF60" s="51">
        <v>142</v>
      </c>
      <c r="AG60" s="51" t="s">
        <v>260</v>
      </c>
      <c r="AH60" s="116" t="s">
        <v>261</v>
      </c>
      <c r="AI60" s="68" t="s">
        <v>261</v>
      </c>
      <c r="AJ60" s="116">
        <v>0.05</v>
      </c>
      <c r="AK60" s="94" t="s">
        <v>78</v>
      </c>
      <c r="AL60" s="51">
        <v>39.5</v>
      </c>
      <c r="AM60" s="54">
        <v>1.86</v>
      </c>
      <c r="AN60" s="64" t="s">
        <v>79</v>
      </c>
      <c r="AO60" s="52"/>
      <c r="AP60" s="110" t="s">
        <v>201</v>
      </c>
      <c r="AQ60" s="159" t="s">
        <v>78</v>
      </c>
      <c r="AR60" s="75" t="s">
        <v>80</v>
      </c>
      <c r="AS60" s="116">
        <v>11</v>
      </c>
      <c r="AT60" s="116">
        <v>21.6</v>
      </c>
      <c r="AU60" s="94" t="s">
        <v>260</v>
      </c>
      <c r="AV60" s="51">
        <v>185</v>
      </c>
      <c r="AW60" s="51">
        <v>1.76</v>
      </c>
      <c r="AX60" s="51" t="s">
        <v>78</v>
      </c>
      <c r="AY60" s="51" t="s">
        <v>82</v>
      </c>
      <c r="AZ60" s="51" t="s">
        <v>70</v>
      </c>
      <c r="BA60" s="51" t="s">
        <v>69</v>
      </c>
      <c r="BB60" s="64" t="s">
        <v>74</v>
      </c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205" s="334" customFormat="1" ht="12.75" customHeight="1">
      <c r="A61" s="237"/>
      <c r="B61" s="208" t="s">
        <v>131</v>
      </c>
      <c r="C61" s="205">
        <v>6.95</v>
      </c>
      <c r="D61" s="209">
        <v>5</v>
      </c>
      <c r="E61" s="238">
        <f>(2.5*AF61)+(4.1*AL61)</f>
        <v>82.16</v>
      </c>
      <c r="F61" s="204">
        <v>220</v>
      </c>
      <c r="G61" s="207" t="s">
        <v>43</v>
      </c>
      <c r="H61" s="204">
        <v>12</v>
      </c>
      <c r="I61" s="204">
        <v>190</v>
      </c>
      <c r="J61" s="210" t="s">
        <v>43</v>
      </c>
      <c r="K61" s="209">
        <v>680</v>
      </c>
      <c r="L61" s="239">
        <v>1200</v>
      </c>
      <c r="M61" s="204">
        <v>2.1999999999999999E-2</v>
      </c>
      <c r="N61" s="204">
        <v>15.3</v>
      </c>
      <c r="O61" s="204" t="s">
        <v>132</v>
      </c>
      <c r="P61" s="204">
        <v>26.4</v>
      </c>
      <c r="Q61" s="204">
        <v>47.7</v>
      </c>
      <c r="R61" s="204" t="s">
        <v>67</v>
      </c>
      <c r="S61" s="204">
        <v>58.1</v>
      </c>
      <c r="T61" s="204" t="s">
        <v>67</v>
      </c>
      <c r="U61" s="210" t="s">
        <v>96</v>
      </c>
      <c r="V61" s="269">
        <v>95</v>
      </c>
      <c r="W61" s="237"/>
      <c r="X61" s="208" t="s">
        <v>131</v>
      </c>
      <c r="Y61" s="209">
        <v>11.4</v>
      </c>
      <c r="Z61" s="204" t="s">
        <v>258</v>
      </c>
      <c r="AA61" s="204">
        <v>4.0000000000000001E-3</v>
      </c>
      <c r="AB61" s="204">
        <v>0.1</v>
      </c>
      <c r="AC61" s="204" t="s">
        <v>76</v>
      </c>
      <c r="AD61" s="215">
        <v>7.0000000000000007E-2</v>
      </c>
      <c r="AE61" s="123" t="s">
        <v>259</v>
      </c>
      <c r="AF61" s="204">
        <v>20.399999999999999</v>
      </c>
      <c r="AG61" s="204" t="s">
        <v>260</v>
      </c>
      <c r="AH61" s="204" t="s">
        <v>261</v>
      </c>
      <c r="AI61" s="211">
        <v>0.08</v>
      </c>
      <c r="AJ61" s="211">
        <v>12.7</v>
      </c>
      <c r="AK61" s="123" t="s">
        <v>78</v>
      </c>
      <c r="AL61" s="204">
        <v>7.6</v>
      </c>
      <c r="AM61" s="204">
        <v>0.38</v>
      </c>
      <c r="AN61" s="210" t="s">
        <v>79</v>
      </c>
      <c r="AO61" s="237"/>
      <c r="AP61" s="208" t="s">
        <v>131</v>
      </c>
      <c r="AQ61" s="240" t="s">
        <v>78</v>
      </c>
      <c r="AR61" s="209">
        <v>1.7</v>
      </c>
      <c r="AS61" s="215">
        <v>4.3</v>
      </c>
      <c r="AT61" s="215">
        <v>32.700000000000003</v>
      </c>
      <c r="AU61" s="209" t="s">
        <v>260</v>
      </c>
      <c r="AV61" s="204">
        <v>12.7</v>
      </c>
      <c r="AW61" s="204">
        <v>0.15</v>
      </c>
      <c r="AX61" s="204" t="s">
        <v>78</v>
      </c>
      <c r="AY61" s="211">
        <v>0.53</v>
      </c>
      <c r="AZ61" s="204">
        <v>0.04</v>
      </c>
      <c r="BA61" s="211">
        <v>0.11</v>
      </c>
      <c r="BB61" s="210" t="s">
        <v>74</v>
      </c>
      <c r="BC61" s="212"/>
      <c r="BD61" s="212"/>
      <c r="BE61" s="212"/>
      <c r="BF61" s="212"/>
      <c r="BG61" s="212"/>
      <c r="BH61" s="212"/>
      <c r="BI61" s="212"/>
      <c r="BJ61" s="212"/>
      <c r="BK61" s="212"/>
      <c r="BL61" s="212"/>
      <c r="BM61" s="213"/>
      <c r="BN61" s="213"/>
      <c r="BO61" s="213"/>
      <c r="BP61" s="213"/>
      <c r="BQ61" s="213"/>
      <c r="BR61" s="213"/>
      <c r="BS61" s="213"/>
      <c r="BT61" s="213"/>
      <c r="BU61" s="213"/>
      <c r="BV61" s="213"/>
      <c r="BW61" s="213"/>
      <c r="BX61" s="213"/>
      <c r="BY61" s="213"/>
      <c r="BZ61" s="213"/>
      <c r="CA61" s="213"/>
      <c r="CB61" s="213"/>
      <c r="CC61" s="213"/>
      <c r="CD61" s="213"/>
      <c r="CE61" s="213"/>
      <c r="CF61" s="213"/>
      <c r="CG61" s="213"/>
      <c r="CH61" s="213"/>
      <c r="CI61" s="213"/>
      <c r="CJ61" s="213"/>
      <c r="CK61" s="213"/>
      <c r="CL61" s="213"/>
      <c r="CM61" s="213"/>
      <c r="CN61" s="213"/>
      <c r="CO61" s="213"/>
      <c r="CP61" s="213"/>
      <c r="CQ61" s="213"/>
      <c r="CR61" s="213"/>
      <c r="CS61" s="213"/>
      <c r="CT61" s="213"/>
      <c r="CU61" s="213"/>
      <c r="CV61" s="213"/>
      <c r="CW61" s="213"/>
      <c r="CX61" s="213"/>
      <c r="CY61" s="213"/>
      <c r="CZ61" s="213"/>
      <c r="DA61" s="213"/>
      <c r="DB61" s="213"/>
      <c r="DC61" s="213"/>
      <c r="DD61" s="213"/>
      <c r="DE61" s="213"/>
      <c r="DF61" s="213"/>
      <c r="DG61" s="213"/>
      <c r="DH61" s="213"/>
      <c r="DI61" s="213"/>
      <c r="DJ61" s="213"/>
      <c r="DK61" s="213"/>
      <c r="DL61" s="213"/>
      <c r="DM61" s="213"/>
      <c r="DN61" s="213"/>
      <c r="DO61" s="213"/>
      <c r="DP61" s="213"/>
      <c r="DQ61" s="213"/>
      <c r="DR61" s="213"/>
      <c r="DS61" s="213"/>
    </row>
    <row r="62" spans="1:205" ht="12.75" customHeight="1">
      <c r="A62" s="84"/>
      <c r="B62" s="53" t="s">
        <v>313</v>
      </c>
      <c r="C62" s="124">
        <v>7.17</v>
      </c>
      <c r="D62" s="68">
        <v>6.8</v>
      </c>
      <c r="E62" s="54">
        <v>75</v>
      </c>
      <c r="F62" s="54">
        <v>180</v>
      </c>
      <c r="G62" s="54">
        <v>9.99</v>
      </c>
      <c r="H62" s="54">
        <v>10</v>
      </c>
      <c r="I62" s="54" t="s">
        <v>43</v>
      </c>
      <c r="J62" s="65" t="s">
        <v>43</v>
      </c>
      <c r="K62" s="68">
        <v>770</v>
      </c>
      <c r="L62" s="54">
        <v>810</v>
      </c>
      <c r="M62" s="54">
        <v>1.4E-2</v>
      </c>
      <c r="N62" s="54">
        <v>23.1</v>
      </c>
      <c r="O62" s="54" t="s">
        <v>132</v>
      </c>
      <c r="P62" s="54">
        <v>15.4</v>
      </c>
      <c r="Q62" s="54">
        <v>69.400000000000006</v>
      </c>
      <c r="R62" s="54" t="s">
        <v>67</v>
      </c>
      <c r="S62" s="54">
        <v>84.7</v>
      </c>
      <c r="T62" s="54" t="s">
        <v>67</v>
      </c>
      <c r="U62" s="65" t="s">
        <v>96</v>
      </c>
      <c r="V62" s="266" t="s">
        <v>157</v>
      </c>
      <c r="W62" s="84"/>
      <c r="X62" s="111" t="s">
        <v>313</v>
      </c>
      <c r="Y62" s="68">
        <v>0.4</v>
      </c>
      <c r="Z62" s="54" t="s">
        <v>68</v>
      </c>
      <c r="AA62" s="54" t="s">
        <v>68</v>
      </c>
      <c r="AB62" s="54">
        <v>2.5999999999999999E-2</v>
      </c>
      <c r="AC62" s="54" t="s">
        <v>68</v>
      </c>
      <c r="AD62" s="54">
        <v>0.06</v>
      </c>
      <c r="AE62" s="54" t="s">
        <v>324</v>
      </c>
      <c r="AF62" s="54">
        <v>21.6</v>
      </c>
      <c r="AG62" s="54" t="s">
        <v>68</v>
      </c>
      <c r="AH62" s="54" t="s">
        <v>325</v>
      </c>
      <c r="AI62" s="54">
        <v>4.0000000000000001E-3</v>
      </c>
      <c r="AJ62" s="96">
        <v>1.45</v>
      </c>
      <c r="AK62" s="54" t="s">
        <v>68</v>
      </c>
      <c r="AL62" s="54">
        <v>5.0999999999999996</v>
      </c>
      <c r="AM62" s="54">
        <v>0.23</v>
      </c>
      <c r="AN62" s="65" t="s">
        <v>68</v>
      </c>
      <c r="AO62" s="84"/>
      <c r="AP62" s="111" t="s">
        <v>313</v>
      </c>
      <c r="AQ62" s="68">
        <v>2E-3</v>
      </c>
      <c r="AR62" s="54">
        <v>7.0000000000000007E-2</v>
      </c>
      <c r="AS62" s="54">
        <v>1.98</v>
      </c>
      <c r="AT62" s="54">
        <v>59.4</v>
      </c>
      <c r="AU62" s="54" t="s">
        <v>253</v>
      </c>
      <c r="AV62" s="54">
        <v>17</v>
      </c>
      <c r="AW62" s="54">
        <v>0.19</v>
      </c>
      <c r="AX62" s="54" t="s">
        <v>68</v>
      </c>
      <c r="AY62" s="54">
        <v>2.1000000000000001E-2</v>
      </c>
      <c r="AZ62" s="54">
        <v>1E-3</v>
      </c>
      <c r="BA62" s="96">
        <v>4.7E-2</v>
      </c>
      <c r="BB62" s="65" t="s">
        <v>70</v>
      </c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</row>
    <row r="63" spans="1:205" s="333" customFormat="1" ht="12.75" customHeight="1">
      <c r="A63" s="217"/>
      <c r="B63" s="204" t="s">
        <v>427</v>
      </c>
      <c r="C63" s="205">
        <v>6.56</v>
      </c>
      <c r="D63" s="206" t="s">
        <v>43</v>
      </c>
      <c r="E63" s="204">
        <v>141</v>
      </c>
      <c r="F63" s="207" t="s">
        <v>43</v>
      </c>
      <c r="G63" s="207" t="s">
        <v>43</v>
      </c>
      <c r="H63" s="204">
        <v>11</v>
      </c>
      <c r="I63" s="207" t="s">
        <v>43</v>
      </c>
      <c r="J63" s="210">
        <v>9.93</v>
      </c>
      <c r="K63" s="209">
        <v>960</v>
      </c>
      <c r="L63" s="204">
        <v>7.3</v>
      </c>
      <c r="M63" s="204">
        <v>4.1000000000000002E-2</v>
      </c>
      <c r="N63" s="204">
        <v>27.7</v>
      </c>
      <c r="O63" s="204" t="s">
        <v>132</v>
      </c>
      <c r="P63" s="204">
        <v>75.8</v>
      </c>
      <c r="Q63" s="204">
        <v>37</v>
      </c>
      <c r="R63" s="204" t="s">
        <v>67</v>
      </c>
      <c r="S63" s="204">
        <v>45.2</v>
      </c>
      <c r="T63" s="204" t="s">
        <v>67</v>
      </c>
      <c r="U63" s="210" t="s">
        <v>96</v>
      </c>
      <c r="V63" s="269">
        <v>31</v>
      </c>
      <c r="W63" s="217"/>
      <c r="X63" s="210" t="s">
        <v>426</v>
      </c>
      <c r="Y63" s="209">
        <v>0.72</v>
      </c>
      <c r="Z63" s="204" t="s">
        <v>68</v>
      </c>
      <c r="AA63" s="204" t="s">
        <v>68</v>
      </c>
      <c r="AB63" s="204">
        <v>4.2999999999999997E-2</v>
      </c>
      <c r="AC63" s="204" t="s">
        <v>68</v>
      </c>
      <c r="AD63" s="204">
        <v>0.09</v>
      </c>
      <c r="AE63" s="204" t="s">
        <v>237</v>
      </c>
      <c r="AF63" s="204">
        <v>38</v>
      </c>
      <c r="AG63" s="204">
        <v>1E-3</v>
      </c>
      <c r="AH63" s="204" t="s">
        <v>68</v>
      </c>
      <c r="AI63" s="204">
        <v>5.0000000000000001E-3</v>
      </c>
      <c r="AJ63" s="211">
        <v>0.84</v>
      </c>
      <c r="AK63" s="204" t="s">
        <v>68</v>
      </c>
      <c r="AL63" s="204">
        <v>11</v>
      </c>
      <c r="AM63" s="204">
        <v>0.25</v>
      </c>
      <c r="AN63" s="210" t="s">
        <v>254</v>
      </c>
      <c r="AO63" s="217"/>
      <c r="AP63" s="210" t="s">
        <v>427</v>
      </c>
      <c r="AQ63" s="209">
        <v>2E-3</v>
      </c>
      <c r="AR63" s="204">
        <v>0.12</v>
      </c>
      <c r="AS63" s="204">
        <v>3.43</v>
      </c>
      <c r="AT63" s="204">
        <v>14.8</v>
      </c>
      <c r="AU63" s="204" t="s">
        <v>253</v>
      </c>
      <c r="AV63" s="204">
        <v>30.6</v>
      </c>
      <c r="AW63" s="204">
        <v>0.28999999999999998</v>
      </c>
      <c r="AX63" s="204" t="s">
        <v>68</v>
      </c>
      <c r="AY63" s="204">
        <v>3.5999999999999997E-2</v>
      </c>
      <c r="AZ63" s="204">
        <v>2E-3</v>
      </c>
      <c r="BA63" s="215">
        <v>1.7000000000000001E-2</v>
      </c>
      <c r="BB63" s="210" t="s">
        <v>70</v>
      </c>
      <c r="BC63" s="212"/>
      <c r="BD63" s="212"/>
      <c r="BE63" s="212"/>
      <c r="BF63" s="212"/>
      <c r="BG63" s="212"/>
      <c r="BH63" s="212"/>
      <c r="BI63" s="212"/>
      <c r="BJ63" s="212"/>
      <c r="BK63" s="212"/>
      <c r="BL63" s="212"/>
      <c r="BM63" s="213"/>
      <c r="BN63" s="213"/>
      <c r="BO63" s="213"/>
      <c r="BP63" s="213"/>
      <c r="BQ63" s="213"/>
      <c r="BR63" s="213"/>
      <c r="BS63" s="213"/>
      <c r="BT63" s="213"/>
      <c r="BU63" s="213"/>
      <c r="BV63" s="213"/>
      <c r="BW63" s="213"/>
      <c r="BX63" s="213"/>
      <c r="BY63" s="213"/>
      <c r="BZ63" s="213"/>
      <c r="CA63" s="213"/>
      <c r="CB63" s="213"/>
      <c r="CC63" s="213"/>
      <c r="CD63" s="213"/>
      <c r="CE63" s="213"/>
      <c r="CF63" s="213"/>
      <c r="CG63" s="213"/>
      <c r="CH63" s="213"/>
      <c r="CI63" s="213"/>
      <c r="CJ63" s="213"/>
      <c r="CK63" s="213"/>
      <c r="CL63" s="213"/>
      <c r="CM63" s="213"/>
      <c r="CN63" s="213"/>
      <c r="CO63" s="213"/>
      <c r="CP63" s="213"/>
      <c r="CQ63" s="213"/>
      <c r="CR63" s="213"/>
      <c r="CS63" s="213"/>
      <c r="CT63" s="213"/>
      <c r="CU63" s="213"/>
      <c r="CV63" s="213"/>
      <c r="CW63" s="213"/>
      <c r="CX63" s="213"/>
      <c r="CY63" s="213"/>
      <c r="CZ63" s="213"/>
      <c r="DA63" s="213"/>
      <c r="DB63" s="213"/>
      <c r="DC63" s="213"/>
      <c r="DD63" s="213"/>
      <c r="DE63" s="213"/>
      <c r="DF63" s="213"/>
      <c r="DG63" s="213"/>
      <c r="DH63" s="213"/>
      <c r="DI63" s="213"/>
      <c r="DJ63" s="213"/>
      <c r="DK63" s="213"/>
      <c r="DL63" s="213"/>
      <c r="DM63" s="213"/>
      <c r="DN63" s="213"/>
      <c r="DO63" s="213"/>
      <c r="DP63" s="213"/>
      <c r="DQ63" s="213"/>
      <c r="DR63" s="213"/>
      <c r="DS63" s="213"/>
      <c r="DT63" s="213"/>
      <c r="DU63" s="213"/>
      <c r="DV63" s="213"/>
      <c r="DW63" s="213"/>
      <c r="DX63" s="213"/>
      <c r="DY63" s="213"/>
      <c r="DZ63" s="213"/>
      <c r="EA63" s="213"/>
      <c r="EB63" s="213"/>
      <c r="EC63" s="213"/>
      <c r="ED63" s="213"/>
      <c r="EE63" s="213"/>
      <c r="EF63" s="213"/>
      <c r="EG63" s="213"/>
      <c r="EH63" s="213"/>
      <c r="EI63" s="213"/>
      <c r="EJ63" s="213"/>
      <c r="EK63" s="213"/>
      <c r="EL63" s="213"/>
      <c r="EM63" s="213"/>
      <c r="EN63" s="213"/>
      <c r="EO63" s="213"/>
      <c r="EP63" s="213"/>
      <c r="EQ63" s="213"/>
      <c r="ER63" s="213"/>
      <c r="ES63" s="213"/>
      <c r="ET63" s="213"/>
      <c r="EU63" s="213"/>
      <c r="EV63" s="213"/>
      <c r="EW63" s="213"/>
      <c r="EX63" s="213"/>
      <c r="EY63" s="213"/>
      <c r="EZ63" s="213"/>
      <c r="FA63" s="213"/>
      <c r="FB63" s="213"/>
      <c r="FC63" s="213"/>
      <c r="FD63" s="213"/>
      <c r="FE63" s="213"/>
      <c r="FF63" s="213"/>
      <c r="FG63" s="213"/>
      <c r="FH63" s="213"/>
      <c r="FI63" s="213"/>
      <c r="FJ63" s="213"/>
      <c r="FK63" s="213"/>
      <c r="FL63" s="213"/>
      <c r="FM63" s="213"/>
      <c r="FN63" s="213"/>
      <c r="FO63" s="213"/>
      <c r="FP63" s="213"/>
      <c r="FQ63" s="213"/>
      <c r="FR63" s="213"/>
      <c r="FS63" s="213"/>
      <c r="FT63" s="213"/>
      <c r="FU63" s="213"/>
      <c r="FV63" s="213"/>
      <c r="FW63" s="213"/>
      <c r="FX63" s="213"/>
      <c r="FY63" s="213"/>
      <c r="FZ63" s="213"/>
      <c r="GA63" s="213"/>
      <c r="GB63" s="213"/>
      <c r="GC63" s="213"/>
      <c r="GD63" s="213"/>
      <c r="GE63" s="213"/>
      <c r="GF63" s="213"/>
      <c r="GG63" s="213"/>
      <c r="GH63" s="213"/>
      <c r="GI63" s="213"/>
      <c r="GJ63" s="213"/>
      <c r="GK63" s="213"/>
      <c r="GL63" s="213"/>
      <c r="GM63" s="213"/>
      <c r="GN63" s="213"/>
      <c r="GO63" s="213"/>
      <c r="GP63" s="213"/>
      <c r="GQ63" s="213"/>
      <c r="GR63" s="213"/>
      <c r="GS63" s="213"/>
      <c r="GT63" s="213"/>
      <c r="GU63" s="213"/>
      <c r="GV63" s="213"/>
      <c r="GW63" s="213"/>
    </row>
    <row r="64" spans="1:205" s="333" customFormat="1" ht="12.75" customHeight="1">
      <c r="A64" s="218" t="s">
        <v>292</v>
      </c>
      <c r="B64" s="204" t="s">
        <v>427</v>
      </c>
      <c r="C64" s="244" t="s">
        <v>43</v>
      </c>
      <c r="D64" s="206" t="s">
        <v>43</v>
      </c>
      <c r="E64" s="204">
        <v>145</v>
      </c>
      <c r="F64" s="207" t="s">
        <v>43</v>
      </c>
      <c r="G64" s="207" t="s">
        <v>43</v>
      </c>
      <c r="H64" s="207" t="s">
        <v>43</v>
      </c>
      <c r="I64" s="207" t="s">
        <v>43</v>
      </c>
      <c r="J64" s="208" t="s">
        <v>43</v>
      </c>
      <c r="K64" s="206" t="s">
        <v>43</v>
      </c>
      <c r="L64" s="207" t="s">
        <v>43</v>
      </c>
      <c r="M64" s="207" t="s">
        <v>43</v>
      </c>
      <c r="N64" s="207" t="s">
        <v>43</v>
      </c>
      <c r="O64" s="207" t="s">
        <v>43</v>
      </c>
      <c r="P64" s="207" t="s">
        <v>43</v>
      </c>
      <c r="Q64" s="207" t="s">
        <v>43</v>
      </c>
      <c r="R64" s="207" t="s">
        <v>43</v>
      </c>
      <c r="S64" s="207" t="s">
        <v>43</v>
      </c>
      <c r="T64" s="207" t="s">
        <v>43</v>
      </c>
      <c r="U64" s="208" t="s">
        <v>43</v>
      </c>
      <c r="V64" s="270" t="s">
        <v>43</v>
      </c>
      <c r="W64" s="218" t="s">
        <v>292</v>
      </c>
      <c r="X64" s="210" t="s">
        <v>426</v>
      </c>
      <c r="Y64" s="209">
        <v>0.7</v>
      </c>
      <c r="Z64" s="204" t="s">
        <v>68</v>
      </c>
      <c r="AA64" s="204" t="s">
        <v>68</v>
      </c>
      <c r="AB64" s="204">
        <v>4.4999999999999998E-2</v>
      </c>
      <c r="AC64" s="204" t="s">
        <v>68</v>
      </c>
      <c r="AD64" s="227">
        <v>0.1</v>
      </c>
      <c r="AE64" s="227" t="s">
        <v>237</v>
      </c>
      <c r="AF64" s="204">
        <v>38.9</v>
      </c>
      <c r="AG64" s="204">
        <v>3.0000000000000001E-3</v>
      </c>
      <c r="AH64" s="227" t="s">
        <v>68</v>
      </c>
      <c r="AI64" s="227">
        <v>5.0000000000000001E-3</v>
      </c>
      <c r="AJ64" s="211">
        <v>0.9</v>
      </c>
      <c r="AK64" s="209" t="s">
        <v>68</v>
      </c>
      <c r="AL64" s="204">
        <v>11.5</v>
      </c>
      <c r="AM64" s="204">
        <v>0.28000000000000003</v>
      </c>
      <c r="AN64" s="210" t="s">
        <v>254</v>
      </c>
      <c r="AO64" s="218" t="s">
        <v>292</v>
      </c>
      <c r="AP64" s="210" t="s">
        <v>427</v>
      </c>
      <c r="AQ64" s="229">
        <v>2E-3</v>
      </c>
      <c r="AR64" s="209">
        <v>0.14000000000000001</v>
      </c>
      <c r="AS64" s="204">
        <v>3.53</v>
      </c>
      <c r="AT64" s="227">
        <v>15.4</v>
      </c>
      <c r="AU64" s="227" t="s">
        <v>253</v>
      </c>
      <c r="AV64" s="204">
        <v>30.9</v>
      </c>
      <c r="AW64" s="204">
        <v>0.31</v>
      </c>
      <c r="AX64" s="204" t="s">
        <v>68</v>
      </c>
      <c r="AY64" s="204">
        <v>3.4000000000000002E-2</v>
      </c>
      <c r="AZ64" s="204">
        <v>2E-3</v>
      </c>
      <c r="BA64" s="204">
        <v>1.7000000000000001E-2</v>
      </c>
      <c r="BB64" s="210" t="s">
        <v>70</v>
      </c>
      <c r="BC64" s="212"/>
      <c r="BD64" s="212"/>
      <c r="BE64" s="212"/>
      <c r="BF64" s="212"/>
      <c r="BG64" s="212"/>
      <c r="BH64" s="212"/>
      <c r="BI64" s="212"/>
      <c r="BJ64" s="212"/>
      <c r="BK64" s="212"/>
      <c r="BL64" s="212"/>
      <c r="BM64" s="213"/>
      <c r="BN64" s="213"/>
      <c r="BO64" s="213"/>
      <c r="BP64" s="213"/>
      <c r="BQ64" s="213"/>
      <c r="BR64" s="213"/>
      <c r="BS64" s="213"/>
      <c r="BT64" s="213"/>
      <c r="BU64" s="213"/>
      <c r="BV64" s="213"/>
      <c r="BW64" s="213"/>
      <c r="BX64" s="213"/>
      <c r="BY64" s="213"/>
      <c r="BZ64" s="213"/>
      <c r="CA64" s="213"/>
      <c r="CB64" s="213"/>
      <c r="CC64" s="213"/>
      <c r="CD64" s="213"/>
      <c r="CE64" s="213"/>
      <c r="CF64" s="213"/>
      <c r="CG64" s="213"/>
      <c r="CH64" s="213"/>
      <c r="CI64" s="213"/>
      <c r="CJ64" s="213"/>
      <c r="CK64" s="213"/>
      <c r="CL64" s="213"/>
      <c r="CM64" s="213"/>
      <c r="CN64" s="213"/>
      <c r="CO64" s="213"/>
      <c r="CP64" s="213"/>
      <c r="CQ64" s="213"/>
      <c r="CR64" s="213"/>
      <c r="CS64" s="213"/>
      <c r="CT64" s="213"/>
      <c r="CU64" s="213"/>
      <c r="CV64" s="213"/>
      <c r="CW64" s="213"/>
      <c r="CX64" s="213"/>
      <c r="CY64" s="213"/>
      <c r="CZ64" s="213"/>
      <c r="DA64" s="213"/>
      <c r="DB64" s="213"/>
      <c r="DC64" s="213"/>
      <c r="DD64" s="213"/>
      <c r="DE64" s="213"/>
      <c r="DF64" s="213"/>
      <c r="DG64" s="213"/>
      <c r="DH64" s="213"/>
      <c r="DI64" s="213"/>
      <c r="DJ64" s="213"/>
      <c r="DK64" s="213"/>
      <c r="DL64" s="213"/>
      <c r="DM64" s="213"/>
      <c r="DN64" s="213"/>
      <c r="DO64" s="213"/>
      <c r="DP64" s="213"/>
      <c r="DQ64" s="213"/>
      <c r="DR64" s="213"/>
      <c r="DS64" s="213"/>
      <c r="DT64" s="213"/>
      <c r="DU64" s="213"/>
      <c r="DV64" s="213"/>
      <c r="DW64" s="213"/>
      <c r="DX64" s="213"/>
      <c r="DY64" s="213"/>
      <c r="DZ64" s="213"/>
      <c r="EA64" s="213"/>
      <c r="EB64" s="213"/>
      <c r="EC64" s="213"/>
      <c r="ED64" s="213"/>
      <c r="EE64" s="213"/>
      <c r="EF64" s="213"/>
      <c r="EG64" s="213"/>
      <c r="EH64" s="213"/>
      <c r="EI64" s="213"/>
      <c r="EJ64" s="213"/>
      <c r="EK64" s="213"/>
      <c r="EL64" s="213"/>
      <c r="EM64" s="213"/>
      <c r="EN64" s="213"/>
      <c r="EO64" s="213"/>
      <c r="EP64" s="213"/>
      <c r="EQ64" s="213"/>
      <c r="ER64" s="213"/>
      <c r="ES64" s="213"/>
      <c r="ET64" s="213"/>
      <c r="EU64" s="213"/>
      <c r="EV64" s="213"/>
      <c r="EW64" s="213"/>
      <c r="EX64" s="213"/>
      <c r="EY64" s="213"/>
      <c r="EZ64" s="213"/>
      <c r="FA64" s="213"/>
      <c r="FB64" s="213"/>
      <c r="FC64" s="213"/>
      <c r="FD64" s="213"/>
      <c r="FE64" s="213"/>
      <c r="FF64" s="213"/>
      <c r="FG64" s="213"/>
      <c r="FH64" s="213"/>
      <c r="FI64" s="213"/>
      <c r="FJ64" s="213"/>
      <c r="FK64" s="213"/>
      <c r="FL64" s="213"/>
      <c r="FM64" s="213"/>
      <c r="FN64" s="213"/>
      <c r="FO64" s="213"/>
      <c r="FP64" s="213"/>
      <c r="FQ64" s="213"/>
      <c r="FR64" s="213"/>
      <c r="FS64" s="213"/>
      <c r="FT64" s="213"/>
      <c r="FU64" s="213"/>
      <c r="FV64" s="213"/>
      <c r="FW64" s="213"/>
      <c r="FX64" s="213"/>
      <c r="FY64" s="213"/>
      <c r="FZ64" s="213"/>
      <c r="GA64" s="213"/>
      <c r="GB64" s="213"/>
      <c r="GC64" s="213"/>
      <c r="GD64" s="213"/>
      <c r="GE64" s="213"/>
      <c r="GF64" s="213"/>
      <c r="GG64" s="213"/>
      <c r="GH64" s="213"/>
      <c r="GI64" s="213"/>
      <c r="GJ64" s="213"/>
      <c r="GK64" s="213"/>
      <c r="GL64" s="213"/>
      <c r="GM64" s="213"/>
      <c r="GN64" s="213"/>
      <c r="GO64" s="213"/>
      <c r="GP64" s="213"/>
      <c r="GQ64" s="213"/>
      <c r="GR64" s="213"/>
      <c r="GS64" s="213"/>
      <c r="GT64" s="213"/>
      <c r="GU64" s="213"/>
      <c r="GV64" s="213"/>
      <c r="GW64" s="213"/>
    </row>
    <row r="65" spans="1:205" s="332" customFormat="1" ht="12.75" customHeight="1">
      <c r="A65" s="57" t="s">
        <v>145</v>
      </c>
      <c r="B65" s="113"/>
      <c r="C65" s="194" t="s">
        <v>43</v>
      </c>
      <c r="D65" s="165" t="s">
        <v>43</v>
      </c>
      <c r="E65" s="59" t="s">
        <v>162</v>
      </c>
      <c r="F65" s="150" t="s">
        <v>43</v>
      </c>
      <c r="G65" s="150" t="s">
        <v>43</v>
      </c>
      <c r="H65" s="150" t="s">
        <v>43</v>
      </c>
      <c r="I65" s="150" t="s">
        <v>43</v>
      </c>
      <c r="J65" s="156" t="s">
        <v>43</v>
      </c>
      <c r="K65" s="165" t="s">
        <v>43</v>
      </c>
      <c r="L65" s="195" t="s">
        <v>43</v>
      </c>
      <c r="M65" s="150" t="s">
        <v>43</v>
      </c>
      <c r="N65" s="150" t="s">
        <v>43</v>
      </c>
      <c r="O65" s="150" t="s">
        <v>43</v>
      </c>
      <c r="P65" s="150" t="s">
        <v>43</v>
      </c>
      <c r="Q65" s="150" t="s">
        <v>43</v>
      </c>
      <c r="R65" s="150" t="s">
        <v>43</v>
      </c>
      <c r="S65" s="150" t="s">
        <v>43</v>
      </c>
      <c r="T65" s="150" t="s">
        <v>43</v>
      </c>
      <c r="U65" s="156" t="s">
        <v>43</v>
      </c>
      <c r="V65" s="271" t="s">
        <v>43</v>
      </c>
      <c r="W65" s="57" t="s">
        <v>145</v>
      </c>
      <c r="X65" s="113"/>
      <c r="Y65" s="105" t="s">
        <v>162</v>
      </c>
      <c r="Z65" s="59" t="s">
        <v>72</v>
      </c>
      <c r="AA65" s="59" t="s">
        <v>72</v>
      </c>
      <c r="AB65" s="59" t="s">
        <v>227</v>
      </c>
      <c r="AC65" s="59" t="s">
        <v>72</v>
      </c>
      <c r="AD65" s="118" t="s">
        <v>181</v>
      </c>
      <c r="AE65" s="105" t="s">
        <v>72</v>
      </c>
      <c r="AF65" s="59" t="s">
        <v>385</v>
      </c>
      <c r="AG65" s="59" t="s">
        <v>72</v>
      </c>
      <c r="AH65" s="59" t="s">
        <v>72</v>
      </c>
      <c r="AI65" s="59" t="s">
        <v>73</v>
      </c>
      <c r="AJ65" s="59" t="s">
        <v>228</v>
      </c>
      <c r="AK65" s="59" t="s">
        <v>72</v>
      </c>
      <c r="AL65" s="59" t="s">
        <v>226</v>
      </c>
      <c r="AM65" s="59" t="s">
        <v>216</v>
      </c>
      <c r="AN65" s="67" t="s">
        <v>72</v>
      </c>
      <c r="AO65" s="57" t="s">
        <v>145</v>
      </c>
      <c r="AP65" s="113"/>
      <c r="AQ65" s="160" t="s">
        <v>73</v>
      </c>
      <c r="AR65" s="105" t="s">
        <v>180</v>
      </c>
      <c r="AS65" s="118" t="s">
        <v>178</v>
      </c>
      <c r="AT65" s="118" t="s">
        <v>208</v>
      </c>
      <c r="AU65" s="105" t="s">
        <v>72</v>
      </c>
      <c r="AV65" s="59" t="s">
        <v>425</v>
      </c>
      <c r="AW65" s="59" t="s">
        <v>224</v>
      </c>
      <c r="AX65" s="59" t="s">
        <v>72</v>
      </c>
      <c r="AY65" s="59" t="s">
        <v>220</v>
      </c>
      <c r="AZ65" s="59" t="s">
        <v>73</v>
      </c>
      <c r="BA65" s="59" t="s">
        <v>73</v>
      </c>
      <c r="BB65" s="67" t="s">
        <v>72</v>
      </c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205" s="334" customFormat="1" ht="13.5" customHeight="1">
      <c r="A66" s="337" t="s">
        <v>95</v>
      </c>
      <c r="B66" s="288" t="s">
        <v>467</v>
      </c>
      <c r="C66" s="338" t="s">
        <v>488</v>
      </c>
      <c r="D66" s="339" t="s">
        <v>463</v>
      </c>
      <c r="E66" s="340" t="s">
        <v>468</v>
      </c>
      <c r="F66" s="340" t="s">
        <v>464</v>
      </c>
      <c r="G66" s="341"/>
      <c r="H66" s="341"/>
      <c r="I66" s="341"/>
      <c r="J66" s="342" t="s">
        <v>43</v>
      </c>
      <c r="K66" s="339" t="s">
        <v>469</v>
      </c>
      <c r="L66" s="295" t="s">
        <v>470</v>
      </c>
      <c r="M66" s="340" t="s">
        <v>474</v>
      </c>
      <c r="N66" s="340" t="s">
        <v>471</v>
      </c>
      <c r="O66" s="340" t="s">
        <v>132</v>
      </c>
      <c r="P66" s="340" t="s">
        <v>347</v>
      </c>
      <c r="Q66" s="340" t="s">
        <v>472</v>
      </c>
      <c r="R66" s="340" t="s">
        <v>67</v>
      </c>
      <c r="S66" s="340" t="s">
        <v>473</v>
      </c>
      <c r="T66" s="340" t="s">
        <v>67</v>
      </c>
      <c r="U66" s="342" t="s">
        <v>96</v>
      </c>
      <c r="V66" s="293"/>
      <c r="W66" s="217" t="s">
        <v>95</v>
      </c>
      <c r="X66" s="210" t="s">
        <v>467</v>
      </c>
      <c r="Y66" s="289" t="s">
        <v>475</v>
      </c>
      <c r="Z66" s="290" t="s">
        <v>68</v>
      </c>
      <c r="AA66" s="290" t="s">
        <v>68</v>
      </c>
      <c r="AB66" s="290" t="s">
        <v>476</v>
      </c>
      <c r="AC66" s="290" t="s">
        <v>68</v>
      </c>
      <c r="AD66" s="292" t="s">
        <v>477</v>
      </c>
      <c r="AE66" s="204" t="s">
        <v>324</v>
      </c>
      <c r="AF66" s="290" t="s">
        <v>478</v>
      </c>
      <c r="AG66" s="290" t="s">
        <v>68</v>
      </c>
      <c r="AH66" s="294" t="s">
        <v>254</v>
      </c>
      <c r="AI66" s="295" t="s">
        <v>423</v>
      </c>
      <c r="AJ66" s="296" t="s">
        <v>479</v>
      </c>
      <c r="AK66" s="289" t="s">
        <v>68</v>
      </c>
      <c r="AL66" s="290" t="s">
        <v>480</v>
      </c>
      <c r="AM66" s="290" t="s">
        <v>481</v>
      </c>
      <c r="AN66" s="291" t="s">
        <v>254</v>
      </c>
      <c r="AO66" s="337" t="s">
        <v>95</v>
      </c>
      <c r="AP66" s="288" t="s">
        <v>467</v>
      </c>
      <c r="AQ66" s="338" t="s">
        <v>365</v>
      </c>
      <c r="AR66" s="339" t="s">
        <v>363</v>
      </c>
      <c r="AS66" s="295" t="s">
        <v>482</v>
      </c>
      <c r="AT66" s="295" t="s">
        <v>483</v>
      </c>
      <c r="AU66" s="339" t="s">
        <v>253</v>
      </c>
      <c r="AV66" s="340" t="s">
        <v>397</v>
      </c>
      <c r="AW66" s="340" t="s">
        <v>481</v>
      </c>
      <c r="AX66" s="340" t="s">
        <v>68</v>
      </c>
      <c r="AY66" s="340" t="s">
        <v>484</v>
      </c>
      <c r="AZ66" s="340" t="s">
        <v>383</v>
      </c>
      <c r="BA66" s="340" t="s">
        <v>489</v>
      </c>
      <c r="BB66" s="342" t="s">
        <v>70</v>
      </c>
      <c r="BC66" s="212"/>
      <c r="BD66" s="212"/>
      <c r="BE66" s="212"/>
      <c r="BF66" s="212"/>
      <c r="BG66" s="212"/>
      <c r="BH66" s="212"/>
      <c r="BI66" s="212"/>
      <c r="BJ66" s="212"/>
      <c r="BK66" s="212"/>
      <c r="BL66" s="212"/>
      <c r="BM66" s="213"/>
      <c r="BN66" s="213"/>
      <c r="BO66" s="213"/>
      <c r="BP66" s="213"/>
      <c r="BQ66" s="213"/>
      <c r="BR66" s="213"/>
      <c r="BS66" s="213"/>
      <c r="BT66" s="213"/>
      <c r="BU66" s="213"/>
      <c r="BV66" s="213"/>
      <c r="BW66" s="213"/>
      <c r="BX66" s="213"/>
      <c r="BY66" s="213"/>
      <c r="BZ66" s="213"/>
      <c r="CA66" s="213"/>
      <c r="CB66" s="213"/>
      <c r="CC66" s="213"/>
      <c r="CD66" s="213"/>
      <c r="CE66" s="213"/>
      <c r="CF66" s="213"/>
      <c r="CG66" s="213"/>
      <c r="CH66" s="213"/>
      <c r="CI66" s="213"/>
      <c r="CJ66" s="213"/>
      <c r="CK66" s="213"/>
      <c r="CL66" s="213"/>
      <c r="CM66" s="213"/>
      <c r="CN66" s="213"/>
      <c r="CO66" s="213"/>
      <c r="CP66" s="213"/>
      <c r="CQ66" s="213"/>
      <c r="CR66" s="213"/>
      <c r="CS66" s="213"/>
      <c r="CT66" s="213"/>
      <c r="CU66" s="213"/>
      <c r="CV66" s="213"/>
      <c r="CW66" s="213"/>
      <c r="CX66" s="213"/>
      <c r="CY66" s="213"/>
      <c r="CZ66" s="213"/>
      <c r="DA66" s="213"/>
      <c r="DB66" s="213"/>
      <c r="DC66" s="213"/>
      <c r="DD66" s="213"/>
      <c r="DE66" s="213"/>
      <c r="DF66" s="213"/>
      <c r="DG66" s="213"/>
      <c r="DH66" s="213"/>
      <c r="DI66" s="213"/>
      <c r="DJ66" s="213"/>
      <c r="DK66" s="213"/>
      <c r="DL66" s="213"/>
      <c r="DM66" s="213"/>
      <c r="DN66" s="213"/>
      <c r="DO66" s="213"/>
      <c r="DP66" s="213"/>
      <c r="DQ66" s="213"/>
      <c r="DR66" s="213"/>
      <c r="DS66" s="213"/>
    </row>
    <row r="67" spans="1:205" s="354" customFormat="1" ht="13.5" customHeight="1">
      <c r="A67" s="362"/>
      <c r="B67" s="343" t="s">
        <v>493</v>
      </c>
      <c r="C67" s="203">
        <v>8.07</v>
      </c>
      <c r="D67" s="344">
        <v>14.6</v>
      </c>
      <c r="E67" s="344">
        <v>459</v>
      </c>
      <c r="F67" s="344">
        <v>1320</v>
      </c>
      <c r="G67" s="343"/>
      <c r="H67" s="237"/>
      <c r="I67" s="237"/>
      <c r="J67" s="345">
        <v>-3.1</v>
      </c>
      <c r="K67" s="346">
        <v>11400</v>
      </c>
      <c r="L67" s="347">
        <v>1400</v>
      </c>
      <c r="M67" s="301">
        <v>0.23400000000000001</v>
      </c>
      <c r="N67" s="301">
        <v>196</v>
      </c>
      <c r="O67" s="301">
        <v>150</v>
      </c>
      <c r="P67" s="401">
        <v>21</v>
      </c>
      <c r="Q67" s="301">
        <v>606</v>
      </c>
      <c r="R67" s="301">
        <v>740</v>
      </c>
      <c r="S67" s="301">
        <v>740</v>
      </c>
      <c r="T67" s="311"/>
      <c r="U67" s="308" t="s">
        <v>96</v>
      </c>
      <c r="V67" s="348"/>
      <c r="W67" s="217"/>
      <c r="X67" s="208" t="s">
        <v>493</v>
      </c>
      <c r="Y67" s="349">
        <v>0.02</v>
      </c>
      <c r="Z67" s="215" t="s">
        <v>237</v>
      </c>
      <c r="AA67" s="215" t="s">
        <v>499</v>
      </c>
      <c r="AB67" s="215">
        <v>0.19400000000000001</v>
      </c>
      <c r="AC67" s="215" t="s">
        <v>237</v>
      </c>
      <c r="AD67" s="350">
        <v>0.6</v>
      </c>
      <c r="AE67" s="215" t="s">
        <v>314</v>
      </c>
      <c r="AF67" s="215">
        <v>122</v>
      </c>
      <c r="AG67" s="215">
        <v>8.0000000000000004E-4</v>
      </c>
      <c r="AH67" s="215" t="s">
        <v>527</v>
      </c>
      <c r="AI67" s="215">
        <v>3.3E-3</v>
      </c>
      <c r="AJ67" s="211">
        <v>0.34</v>
      </c>
      <c r="AK67" s="215" t="s">
        <v>237</v>
      </c>
      <c r="AL67" s="215">
        <v>37.4</v>
      </c>
      <c r="AM67" s="215">
        <v>2.13</v>
      </c>
      <c r="AN67" s="210">
        <v>4.0000000000000002E-4</v>
      </c>
      <c r="AO67" s="362"/>
      <c r="AP67" s="345" t="s">
        <v>493</v>
      </c>
      <c r="AQ67" s="351">
        <v>0.01</v>
      </c>
      <c r="AR67" s="301">
        <v>0.11</v>
      </c>
      <c r="AS67" s="301">
        <v>11.5</v>
      </c>
      <c r="AT67" s="301">
        <v>22.5</v>
      </c>
      <c r="AU67" s="301" t="s">
        <v>250</v>
      </c>
      <c r="AV67" s="301">
        <v>154</v>
      </c>
      <c r="AW67" s="301">
        <v>1.78</v>
      </c>
      <c r="AX67" s="301">
        <v>2.0000000000000001E-4</v>
      </c>
      <c r="AY67" s="352">
        <v>3.0000000000000001E-3</v>
      </c>
      <c r="AZ67" s="301">
        <v>8.9999999999999998E-4</v>
      </c>
      <c r="BA67" s="301">
        <v>2E-3</v>
      </c>
      <c r="BB67" s="308" t="s">
        <v>252</v>
      </c>
      <c r="BC67" s="353"/>
      <c r="BD67" s="353"/>
      <c r="BE67" s="353"/>
      <c r="BF67" s="353"/>
      <c r="BG67" s="353"/>
      <c r="BH67" s="353"/>
      <c r="BI67" s="353"/>
      <c r="BJ67" s="353"/>
      <c r="BK67" s="353"/>
      <c r="BL67" s="353"/>
      <c r="BM67" s="353"/>
      <c r="BN67" s="353"/>
      <c r="BO67" s="353"/>
      <c r="BP67" s="353"/>
      <c r="BQ67" s="353"/>
      <c r="BR67" s="353"/>
      <c r="BS67" s="353"/>
      <c r="BT67" s="353"/>
      <c r="BU67" s="353"/>
      <c r="BV67" s="353"/>
      <c r="BW67" s="353"/>
      <c r="BX67" s="353"/>
      <c r="BY67" s="353"/>
      <c r="BZ67" s="353"/>
      <c r="CA67" s="353"/>
      <c r="CB67" s="353"/>
      <c r="CC67" s="353"/>
      <c r="CD67" s="353"/>
      <c r="CE67" s="353"/>
      <c r="CF67" s="353"/>
      <c r="CG67" s="353"/>
      <c r="CH67" s="353"/>
      <c r="CI67" s="353"/>
      <c r="CJ67" s="353"/>
      <c r="CK67" s="353"/>
      <c r="CL67" s="353"/>
      <c r="CM67" s="353"/>
      <c r="CN67" s="353"/>
      <c r="CO67" s="353"/>
      <c r="CP67" s="353"/>
      <c r="CQ67" s="353"/>
      <c r="CR67" s="353"/>
      <c r="CS67" s="353"/>
      <c r="CT67" s="353"/>
      <c r="CU67" s="353"/>
      <c r="CV67" s="353"/>
      <c r="CW67" s="353"/>
      <c r="CX67" s="353"/>
      <c r="CY67" s="353"/>
      <c r="CZ67" s="353"/>
      <c r="DA67" s="353"/>
      <c r="DB67" s="353"/>
      <c r="DC67" s="353"/>
      <c r="DD67" s="353"/>
      <c r="DE67" s="353"/>
      <c r="DF67" s="353"/>
      <c r="DG67" s="353"/>
      <c r="DH67" s="353"/>
      <c r="DI67" s="353"/>
      <c r="DJ67" s="353"/>
      <c r="DK67" s="353"/>
    </row>
    <row r="68" spans="1:205" s="354" customFormat="1" ht="13.5" customHeight="1">
      <c r="A68" s="218" t="s">
        <v>292</v>
      </c>
      <c r="B68" s="355" t="s">
        <v>493</v>
      </c>
      <c r="C68" s="220" t="s">
        <v>43</v>
      </c>
      <c r="D68" s="224" t="s">
        <v>43</v>
      </c>
      <c r="E68" s="224">
        <v>427</v>
      </c>
      <c r="F68" s="224" t="s">
        <v>43</v>
      </c>
      <c r="G68" s="355"/>
      <c r="H68" s="356"/>
      <c r="I68" s="356"/>
      <c r="J68" s="223" t="s">
        <v>43</v>
      </c>
      <c r="K68" s="212" t="s">
        <v>43</v>
      </c>
      <c r="L68" s="357" t="s">
        <v>43</v>
      </c>
      <c r="M68" s="357" t="s">
        <v>43</v>
      </c>
      <c r="N68" s="357" t="s">
        <v>43</v>
      </c>
      <c r="O68" s="357" t="s">
        <v>43</v>
      </c>
      <c r="P68" s="357" t="s">
        <v>43</v>
      </c>
      <c r="Q68" s="357" t="s">
        <v>43</v>
      </c>
      <c r="R68" s="357" t="s">
        <v>43</v>
      </c>
      <c r="S68" s="357" t="s">
        <v>43</v>
      </c>
      <c r="T68" s="357" t="s">
        <v>43</v>
      </c>
      <c r="U68" s="358" t="s">
        <v>43</v>
      </c>
      <c r="V68" s="302"/>
      <c r="W68" s="237" t="s">
        <v>292</v>
      </c>
      <c r="X68" s="208" t="s">
        <v>493</v>
      </c>
      <c r="Y68" s="227">
        <v>1.4999999999999999E-2</v>
      </c>
      <c r="Z68" s="227" t="s">
        <v>237</v>
      </c>
      <c r="AA68" s="227">
        <v>1.2999999999999999E-3</v>
      </c>
      <c r="AB68" s="227">
        <v>0.187</v>
      </c>
      <c r="AC68" s="227" t="s">
        <v>237</v>
      </c>
      <c r="AD68" s="359">
        <v>0.6</v>
      </c>
      <c r="AE68" s="227" t="s">
        <v>314</v>
      </c>
      <c r="AF68" s="227">
        <v>110</v>
      </c>
      <c r="AG68" s="227">
        <v>8.0000000000000004E-4</v>
      </c>
      <c r="AH68" s="227" t="s">
        <v>527</v>
      </c>
      <c r="AI68" s="227">
        <v>3.2000000000000002E-3</v>
      </c>
      <c r="AJ68" s="227">
        <v>0.21</v>
      </c>
      <c r="AK68" s="227" t="s">
        <v>237</v>
      </c>
      <c r="AL68" s="227">
        <v>37.1</v>
      </c>
      <c r="AM68" s="227">
        <v>1.43</v>
      </c>
      <c r="AN68" s="219">
        <v>4.0000000000000002E-4</v>
      </c>
      <c r="AO68" s="218" t="s">
        <v>292</v>
      </c>
      <c r="AP68" s="223" t="s">
        <v>493</v>
      </c>
      <c r="AQ68" s="360">
        <v>0.01</v>
      </c>
      <c r="AR68" s="359">
        <v>0.1</v>
      </c>
      <c r="AS68" s="227">
        <v>11.5</v>
      </c>
      <c r="AT68" s="227">
        <v>23.2</v>
      </c>
      <c r="AU68" s="227" t="s">
        <v>250</v>
      </c>
      <c r="AV68" s="227">
        <v>156</v>
      </c>
      <c r="AW68" s="227">
        <v>1.74</v>
      </c>
      <c r="AX68" s="227" t="s">
        <v>237</v>
      </c>
      <c r="AY68" s="227">
        <v>2.3999999999999998E-3</v>
      </c>
      <c r="AZ68" s="227">
        <v>8.0000000000000004E-4</v>
      </c>
      <c r="BA68" s="227">
        <v>1E-3</v>
      </c>
      <c r="BB68" s="219" t="s">
        <v>252</v>
      </c>
      <c r="BC68" s="353"/>
      <c r="BD68" s="353"/>
      <c r="BE68" s="353"/>
      <c r="BF68" s="353"/>
      <c r="BG68" s="353"/>
      <c r="BH68" s="353"/>
      <c r="BI68" s="353"/>
      <c r="BJ68" s="353"/>
      <c r="BK68" s="353"/>
      <c r="BL68" s="353"/>
      <c r="BM68" s="353"/>
      <c r="BN68" s="353"/>
      <c r="BO68" s="353"/>
      <c r="BP68" s="353"/>
      <c r="BQ68" s="353"/>
      <c r="BR68" s="353"/>
      <c r="BS68" s="353"/>
      <c r="BT68" s="353"/>
      <c r="BU68" s="353"/>
      <c r="BV68" s="353"/>
      <c r="BW68" s="353"/>
      <c r="BX68" s="353"/>
      <c r="BY68" s="353"/>
      <c r="BZ68" s="353"/>
      <c r="CA68" s="353"/>
      <c r="CB68" s="353"/>
      <c r="CC68" s="353"/>
      <c r="CD68" s="353"/>
      <c r="CE68" s="353"/>
      <c r="CF68" s="353"/>
      <c r="CG68" s="353"/>
      <c r="CH68" s="353"/>
      <c r="CI68" s="353"/>
      <c r="CJ68" s="353"/>
      <c r="CK68" s="353"/>
      <c r="CL68" s="353"/>
      <c r="CM68" s="353"/>
      <c r="CN68" s="353"/>
      <c r="CO68" s="353"/>
      <c r="CP68" s="353"/>
      <c r="CQ68" s="353"/>
      <c r="CR68" s="353"/>
      <c r="CS68" s="353"/>
      <c r="CT68" s="353"/>
      <c r="CU68" s="353"/>
      <c r="CV68" s="353"/>
      <c r="CW68" s="353"/>
      <c r="CX68" s="353"/>
      <c r="CY68" s="353"/>
      <c r="CZ68" s="353"/>
      <c r="DA68" s="353"/>
      <c r="DB68" s="353"/>
      <c r="DC68" s="353"/>
      <c r="DD68" s="353"/>
      <c r="DE68" s="353"/>
      <c r="DF68" s="353"/>
      <c r="DG68" s="353"/>
      <c r="DH68" s="353"/>
      <c r="DI68" s="353"/>
      <c r="DJ68" s="353"/>
      <c r="DK68" s="353"/>
    </row>
    <row r="69" spans="1:205" s="332" customFormat="1" ht="13.5" customHeight="1">
      <c r="A69" s="57" t="s">
        <v>145</v>
      </c>
      <c r="B69" s="113"/>
      <c r="C69" s="160" t="s">
        <v>72</v>
      </c>
      <c r="D69" s="105" t="s">
        <v>72</v>
      </c>
      <c r="E69" s="118" t="s">
        <v>319</v>
      </c>
      <c r="F69" s="59" t="s">
        <v>72</v>
      </c>
      <c r="G69" s="150" t="s">
        <v>43</v>
      </c>
      <c r="H69" s="59" t="s">
        <v>73</v>
      </c>
      <c r="I69" s="59" t="s">
        <v>240</v>
      </c>
      <c r="J69" s="67" t="s">
        <v>72</v>
      </c>
      <c r="K69" s="105" t="s">
        <v>72</v>
      </c>
      <c r="L69" s="118" t="s">
        <v>72</v>
      </c>
      <c r="M69" s="59" t="s">
        <v>72</v>
      </c>
      <c r="N69" s="59" t="s">
        <v>72</v>
      </c>
      <c r="O69" s="59" t="s">
        <v>72</v>
      </c>
      <c r="P69" s="59" t="s">
        <v>72</v>
      </c>
      <c r="Q69" s="59" t="s">
        <v>72</v>
      </c>
      <c r="R69" s="59" t="s">
        <v>72</v>
      </c>
      <c r="S69" s="59" t="s">
        <v>72</v>
      </c>
      <c r="T69" s="59" t="s">
        <v>72</v>
      </c>
      <c r="U69" s="67" t="s">
        <v>72</v>
      </c>
      <c r="V69" s="268" t="s">
        <v>72</v>
      </c>
      <c r="W69" s="57" t="s">
        <v>145</v>
      </c>
      <c r="X69" s="113"/>
      <c r="Y69" s="118" t="s">
        <v>203</v>
      </c>
      <c r="Z69" s="118" t="s">
        <v>72</v>
      </c>
      <c r="AA69" s="118" t="s">
        <v>501</v>
      </c>
      <c r="AB69" s="118" t="s">
        <v>229</v>
      </c>
      <c r="AC69" s="118" t="s">
        <v>72</v>
      </c>
      <c r="AD69" s="118" t="s">
        <v>73</v>
      </c>
      <c r="AE69" s="118" t="s">
        <v>72</v>
      </c>
      <c r="AF69" s="118" t="s">
        <v>328</v>
      </c>
      <c r="AG69" s="118" t="s">
        <v>72</v>
      </c>
      <c r="AH69" s="118" t="s">
        <v>73</v>
      </c>
      <c r="AI69" s="118" t="s">
        <v>160</v>
      </c>
      <c r="AJ69" s="118" t="s">
        <v>497</v>
      </c>
      <c r="AK69" s="118" t="s">
        <v>72</v>
      </c>
      <c r="AL69" s="118" t="s">
        <v>175</v>
      </c>
      <c r="AM69" s="118" t="s">
        <v>498</v>
      </c>
      <c r="AN69" s="67" t="s">
        <v>72</v>
      </c>
      <c r="AO69" s="57" t="s">
        <v>145</v>
      </c>
      <c r="AP69" s="113"/>
      <c r="AQ69" s="118" t="s">
        <v>73</v>
      </c>
      <c r="AR69" s="118" t="s">
        <v>223</v>
      </c>
      <c r="AS69" s="118" t="s">
        <v>73</v>
      </c>
      <c r="AT69" s="118" t="s">
        <v>160</v>
      </c>
      <c r="AU69" s="118" t="s">
        <v>72</v>
      </c>
      <c r="AV69" s="118" t="s">
        <v>159</v>
      </c>
      <c r="AW69" s="118" t="s">
        <v>385</v>
      </c>
      <c r="AX69" s="118" t="s">
        <v>72</v>
      </c>
      <c r="AY69" s="118" t="s">
        <v>222</v>
      </c>
      <c r="AZ69" s="118" t="s">
        <v>72</v>
      </c>
      <c r="BA69" s="118" t="s">
        <v>72</v>
      </c>
      <c r="BB69" s="67" t="s">
        <v>72</v>
      </c>
      <c r="BC69" s="45"/>
      <c r="BD69" s="45"/>
      <c r="BE69" s="45"/>
      <c r="BF69" s="45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</row>
    <row r="70" spans="1:205" s="442" customFormat="1" ht="13.5" customHeight="1">
      <c r="A70" s="468"/>
      <c r="B70" s="308" t="s">
        <v>517</v>
      </c>
      <c r="C70" s="469">
        <v>7.32</v>
      </c>
      <c r="D70" s="294">
        <v>7.3</v>
      </c>
      <c r="E70" s="294">
        <v>66</v>
      </c>
      <c r="F70" s="294">
        <v>220</v>
      </c>
      <c r="G70" s="294"/>
      <c r="H70" s="294"/>
      <c r="I70" s="294"/>
      <c r="J70" s="377" t="s">
        <v>43</v>
      </c>
      <c r="K70" s="470">
        <v>480</v>
      </c>
      <c r="L70" s="294">
        <v>620</v>
      </c>
      <c r="M70" s="294">
        <v>8.0000000000000002E-3</v>
      </c>
      <c r="N70" s="294">
        <v>19.7</v>
      </c>
      <c r="O70" s="294" t="s">
        <v>132</v>
      </c>
      <c r="P70" s="294">
        <v>16.399999999999999</v>
      </c>
      <c r="Q70" s="294">
        <v>56.8</v>
      </c>
      <c r="R70" s="294"/>
      <c r="S70" s="294">
        <v>69.400000000000006</v>
      </c>
      <c r="T70" s="294"/>
      <c r="U70" s="377" t="s">
        <v>96</v>
      </c>
      <c r="V70" s="362"/>
      <c r="W70" s="468"/>
      <c r="X70" s="400" t="s">
        <v>517</v>
      </c>
      <c r="Y70" s="471">
        <v>0.3</v>
      </c>
      <c r="Z70" s="472" t="s">
        <v>68</v>
      </c>
      <c r="AA70" s="472" t="s">
        <v>523</v>
      </c>
      <c r="AB70" s="294">
        <v>2.3E-2</v>
      </c>
      <c r="AC70" s="294" t="s">
        <v>68</v>
      </c>
      <c r="AD70" s="294">
        <v>0.05</v>
      </c>
      <c r="AE70" s="294" t="s">
        <v>508</v>
      </c>
      <c r="AF70" s="294">
        <v>18.7</v>
      </c>
      <c r="AG70" s="294" t="s">
        <v>68</v>
      </c>
      <c r="AH70" s="294">
        <v>4.0000000000000002E-4</v>
      </c>
      <c r="AI70" s="294">
        <v>3.0000000000000001E-3</v>
      </c>
      <c r="AJ70" s="387">
        <v>0.6</v>
      </c>
      <c r="AK70" s="294" t="s">
        <v>68</v>
      </c>
      <c r="AL70" s="294">
        <v>4.62</v>
      </c>
      <c r="AM70" s="294">
        <v>0.14000000000000001</v>
      </c>
      <c r="AN70" s="377" t="s">
        <v>254</v>
      </c>
      <c r="AO70" s="298"/>
      <c r="AP70" s="400" t="s">
        <v>513</v>
      </c>
      <c r="AQ70" s="469">
        <v>1E-3</v>
      </c>
      <c r="AR70" s="294">
        <v>0.12</v>
      </c>
      <c r="AS70" s="294">
        <v>1.79</v>
      </c>
      <c r="AT70" s="294">
        <v>12.5</v>
      </c>
      <c r="AU70" s="294" t="s">
        <v>253</v>
      </c>
      <c r="AV70" s="294">
        <v>16.399999999999999</v>
      </c>
      <c r="AW70" s="294">
        <v>0.16</v>
      </c>
      <c r="AX70" s="294" t="s">
        <v>68</v>
      </c>
      <c r="AY70" s="294">
        <v>1.7000000000000001E-2</v>
      </c>
      <c r="AZ70" s="294" t="s">
        <v>68</v>
      </c>
      <c r="BA70" s="294">
        <v>1.4999999999999999E-2</v>
      </c>
      <c r="BB70" s="377" t="s">
        <v>70</v>
      </c>
      <c r="BC70" s="362"/>
      <c r="BD70" s="468"/>
      <c r="BE70" s="354"/>
      <c r="BF70" s="354"/>
      <c r="BG70" s="354"/>
      <c r="BH70" s="354"/>
      <c r="BI70" s="354"/>
      <c r="BJ70" s="354"/>
      <c r="BK70" s="354"/>
      <c r="BL70" s="354"/>
      <c r="BM70" s="354"/>
      <c r="BN70" s="354"/>
      <c r="BO70" s="354"/>
      <c r="BP70" s="354"/>
      <c r="BQ70" s="354"/>
      <c r="BR70" s="354"/>
      <c r="BS70" s="354"/>
      <c r="BT70" s="354"/>
      <c r="BU70" s="354"/>
      <c r="BV70" s="354"/>
      <c r="BW70" s="354"/>
      <c r="BX70" s="354"/>
      <c r="BY70" s="354"/>
      <c r="BZ70" s="354"/>
      <c r="CA70" s="354"/>
      <c r="CB70" s="354"/>
      <c r="CC70" s="354"/>
      <c r="CD70" s="354"/>
      <c r="CE70" s="354"/>
      <c r="CF70" s="354"/>
      <c r="CG70" s="354"/>
      <c r="CH70" s="354"/>
      <c r="CI70" s="354"/>
      <c r="CJ70" s="354"/>
    </row>
    <row r="71" spans="1:205" s="442" customFormat="1" ht="13.5" customHeight="1">
      <c r="A71" s="218" t="s">
        <v>292</v>
      </c>
      <c r="B71" s="308" t="s">
        <v>517</v>
      </c>
      <c r="C71" s="473">
        <v>7.33</v>
      </c>
      <c r="D71" s="305" t="s">
        <v>43</v>
      </c>
      <c r="E71" s="305">
        <v>65</v>
      </c>
      <c r="F71" s="305" t="s">
        <v>43</v>
      </c>
      <c r="G71" s="305"/>
      <c r="H71" s="305"/>
      <c r="I71" s="305"/>
      <c r="J71" s="307" t="s">
        <v>43</v>
      </c>
      <c r="K71" s="304">
        <v>460</v>
      </c>
      <c r="L71" s="305">
        <v>620</v>
      </c>
      <c r="M71" s="305">
        <v>8.0000000000000002E-3</v>
      </c>
      <c r="N71" s="305">
        <v>19.899999999999999</v>
      </c>
      <c r="O71" s="305" t="s">
        <v>132</v>
      </c>
      <c r="P71" s="305">
        <v>16.5</v>
      </c>
      <c r="Q71" s="305">
        <v>59.2</v>
      </c>
      <c r="R71" s="305"/>
      <c r="S71" s="305">
        <v>72.2</v>
      </c>
      <c r="T71" s="305"/>
      <c r="U71" s="307" t="s">
        <v>96</v>
      </c>
      <c r="V71" s="362"/>
      <c r="W71" s="218" t="s">
        <v>292</v>
      </c>
      <c r="X71" s="400" t="s">
        <v>517</v>
      </c>
      <c r="Y71" s="473">
        <v>0.28999999999999998</v>
      </c>
      <c r="Z71" s="227" t="s">
        <v>68</v>
      </c>
      <c r="AA71" s="227" t="s">
        <v>523</v>
      </c>
      <c r="AB71" s="305">
        <v>2.1000000000000001E-2</v>
      </c>
      <c r="AC71" s="301" t="s">
        <v>68</v>
      </c>
      <c r="AD71" s="305">
        <v>0.06</v>
      </c>
      <c r="AE71" s="474">
        <v>4.0000000000000003E-5</v>
      </c>
      <c r="AF71" s="305">
        <v>18.100000000000001</v>
      </c>
      <c r="AG71" s="305" t="s">
        <v>68</v>
      </c>
      <c r="AH71" s="305">
        <v>5.0000000000000001E-4</v>
      </c>
      <c r="AI71" s="305">
        <v>2E-3</v>
      </c>
      <c r="AJ71" s="474">
        <v>0.54</v>
      </c>
      <c r="AK71" s="305" t="s">
        <v>68</v>
      </c>
      <c r="AL71" s="305">
        <v>4.87</v>
      </c>
      <c r="AM71" s="305">
        <v>0.13</v>
      </c>
      <c r="AN71" s="307" t="s">
        <v>254</v>
      </c>
      <c r="AO71" s="218" t="s">
        <v>292</v>
      </c>
      <c r="AP71" s="400" t="s">
        <v>513</v>
      </c>
      <c r="AQ71" s="473">
        <v>1E-3</v>
      </c>
      <c r="AR71" s="305">
        <v>0.11</v>
      </c>
      <c r="AS71" s="305">
        <v>1.59</v>
      </c>
      <c r="AT71" s="305">
        <v>11.1</v>
      </c>
      <c r="AU71" s="305" t="s">
        <v>253</v>
      </c>
      <c r="AV71" s="305">
        <v>15.9</v>
      </c>
      <c r="AW71" s="305">
        <v>0.15</v>
      </c>
      <c r="AX71" s="305" t="s">
        <v>68</v>
      </c>
      <c r="AY71" s="305">
        <v>1.7999999999999999E-2</v>
      </c>
      <c r="AZ71" s="305">
        <v>1E-3</v>
      </c>
      <c r="BA71" s="305">
        <v>1.4999999999999999E-2</v>
      </c>
      <c r="BB71" s="307" t="s">
        <v>70</v>
      </c>
      <c r="BC71" s="362"/>
      <c r="BD71" s="468"/>
      <c r="BE71" s="354"/>
      <c r="BF71" s="354"/>
      <c r="BG71" s="354"/>
      <c r="BH71" s="354"/>
      <c r="BI71" s="354"/>
      <c r="BJ71" s="354"/>
      <c r="BK71" s="354"/>
      <c r="BL71" s="354"/>
      <c r="BM71" s="354"/>
      <c r="BN71" s="354"/>
      <c r="BO71" s="354"/>
      <c r="BP71" s="354"/>
      <c r="BQ71" s="354"/>
      <c r="BR71" s="354"/>
      <c r="BS71" s="354"/>
      <c r="BT71" s="354"/>
      <c r="BU71" s="354"/>
      <c r="BV71" s="354"/>
      <c r="BW71" s="354"/>
      <c r="BX71" s="354"/>
      <c r="BY71" s="354"/>
      <c r="BZ71" s="354"/>
      <c r="CA71" s="354"/>
      <c r="CB71" s="354"/>
      <c r="CC71" s="354"/>
      <c r="CD71" s="354"/>
      <c r="CE71" s="354"/>
      <c r="CF71" s="354"/>
      <c r="CG71" s="354"/>
      <c r="CH71" s="354"/>
      <c r="CI71" s="354"/>
      <c r="CJ71" s="354"/>
    </row>
    <row r="72" spans="1:205" s="441" customFormat="1" ht="13.5" customHeight="1">
      <c r="A72" s="57" t="s">
        <v>145</v>
      </c>
      <c r="B72" s="57"/>
      <c r="C72" s="465">
        <f>ABS((C70-C71)/(C70+C71)/2)</f>
        <v>3.4129692832763779E-4</v>
      </c>
      <c r="D72" s="461" t="s">
        <v>72</v>
      </c>
      <c r="E72" s="466">
        <f>ABS(E70-E71)/(E70+E71/2)</f>
        <v>1.015228426395939E-2</v>
      </c>
      <c r="F72" s="59" t="s">
        <v>72</v>
      </c>
      <c r="G72" s="150"/>
      <c r="H72" s="59"/>
      <c r="I72" s="59"/>
      <c r="J72" s="67" t="s">
        <v>43</v>
      </c>
      <c r="K72" s="466">
        <f>ABS(K70-K71)/(K70+K71/2)</f>
        <v>2.8169014084507043E-2</v>
      </c>
      <c r="L72" s="466">
        <f>ABS(L70-L71)/(L70+L71/2)</f>
        <v>0</v>
      </c>
      <c r="M72" s="466">
        <f>ABS(M70-M71)/(M70+M71/2)</f>
        <v>0</v>
      </c>
      <c r="N72" s="466">
        <f>ABS(N70-N71)/(N70+N71/2)</f>
        <v>6.7453625632377502E-3</v>
      </c>
      <c r="O72" s="466" t="s">
        <v>72</v>
      </c>
      <c r="P72" s="466">
        <f>ABS(P70-P71)/(P70+P71/2)</f>
        <v>4.0567951318458998E-3</v>
      </c>
      <c r="Q72" s="466">
        <f>ABS(Q70-Q71)/(Q70+Q71/2)</f>
        <v>2.7777777777777842E-2</v>
      </c>
      <c r="R72" s="466" t="e">
        <f>ABS(R70-R71)/(R70+R71/2)</f>
        <v>#DIV/0!</v>
      </c>
      <c r="S72" s="466">
        <f>ABS(S70-S71)/(S70+S71/2)</f>
        <v>2.6540284360189546E-2</v>
      </c>
      <c r="T72" s="59"/>
      <c r="U72" s="67" t="s">
        <v>72</v>
      </c>
      <c r="V72" s="268"/>
      <c r="W72" s="57" t="s">
        <v>145</v>
      </c>
      <c r="X72" s="113"/>
      <c r="Y72" s="466">
        <f>ABS(Y70-Y71)/(Y70+Y71/2)</f>
        <v>2.2471910112359574E-2</v>
      </c>
      <c r="Z72" s="59" t="s">
        <v>72</v>
      </c>
      <c r="AA72" s="118" t="s">
        <v>72</v>
      </c>
      <c r="AB72" s="466">
        <f>ABS(AB70-AB71)/(AB70+AB71/2)</f>
        <v>5.9701492537313376E-2</v>
      </c>
      <c r="AC72" s="59" t="s">
        <v>72</v>
      </c>
      <c r="AD72" s="118" t="s">
        <v>72</v>
      </c>
      <c r="AE72" s="118" t="s">
        <v>72</v>
      </c>
      <c r="AF72" s="467">
        <f>ABS(AF70-AF71)/(AF70+AF71/2)</f>
        <v>2.1621621621621546E-2</v>
      </c>
      <c r="AG72" s="118" t="s">
        <v>72</v>
      </c>
      <c r="AH72" s="118" t="s">
        <v>72</v>
      </c>
      <c r="AI72" s="118" t="s">
        <v>72</v>
      </c>
      <c r="AJ72" s="467">
        <f>ABS(AJ70-AJ71)/(AJ70+AJ71/2)</f>
        <v>6.896551724137924E-2</v>
      </c>
      <c r="AK72" s="118" t="s">
        <v>72</v>
      </c>
      <c r="AL72" s="467">
        <f>ABS(AL70-AL71)/(AL70+AL71/2)</f>
        <v>3.543586109142452E-2</v>
      </c>
      <c r="AM72" s="466">
        <f>ABS(AM70-AM71)/(AM70+AM71/2)</f>
        <v>4.8780487804878085E-2</v>
      </c>
      <c r="AN72" s="67" t="s">
        <v>72</v>
      </c>
      <c r="AO72" s="57" t="s">
        <v>145</v>
      </c>
      <c r="AP72" s="439"/>
      <c r="AQ72" s="440" t="s">
        <v>72</v>
      </c>
      <c r="AR72" s="466">
        <f>ABS(AR70-AR71)/(AR70+AR71/2)</f>
        <v>5.714285714285712E-2</v>
      </c>
      <c r="AS72" s="466">
        <f>ABS(AS70-AS71)/(AS70+AS71/2)</f>
        <v>7.7369439071566709E-2</v>
      </c>
      <c r="AT72" s="466">
        <f>ABS(AT70-AT71)/(AT70+AT71/2)</f>
        <v>7.7562326869806117E-2</v>
      </c>
      <c r="AU72" s="118" t="s">
        <v>72</v>
      </c>
      <c r="AV72" s="467">
        <f>ABS(AV70-AV71)/(AV70+AV71/2)</f>
        <v>2.0533880903490689E-2</v>
      </c>
      <c r="AW72" s="467">
        <f>ABS(AW70-AW71)/(AW70+AW71/2)</f>
        <v>4.2553191489361743E-2</v>
      </c>
      <c r="AX72" s="118" t="s">
        <v>72</v>
      </c>
      <c r="AY72" s="467">
        <f>ABS(AY70-AY71)/(AY70+AY71/2)</f>
        <v>3.846153846153836E-2</v>
      </c>
      <c r="AZ72" s="118" t="s">
        <v>72</v>
      </c>
      <c r="BA72" s="467">
        <f>ABS(BA70-BA71)/(BA70+BA71/2)</f>
        <v>0</v>
      </c>
      <c r="BB72" s="67" t="s">
        <v>72</v>
      </c>
      <c r="BC72" s="61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</row>
    <row r="73" spans="1:205" s="332" customFormat="1" ht="13.5" customHeight="1">
      <c r="A73" s="52" t="s">
        <v>147</v>
      </c>
      <c r="B73" s="432" t="s">
        <v>218</v>
      </c>
      <c r="C73" s="159">
        <v>7.74</v>
      </c>
      <c r="D73" s="94">
        <v>9.1</v>
      </c>
      <c r="E73" s="433">
        <f>(2.5*AF73)+(4.1*AL73)</f>
        <v>220.55</v>
      </c>
      <c r="F73" s="434">
        <v>806</v>
      </c>
      <c r="G73" s="434">
        <v>10.15</v>
      </c>
      <c r="H73" s="434">
        <v>14</v>
      </c>
      <c r="I73" s="434">
        <v>5.0999999999999996</v>
      </c>
      <c r="J73" s="435">
        <v>-13</v>
      </c>
      <c r="K73" s="436">
        <v>3400</v>
      </c>
      <c r="L73" s="178">
        <v>960</v>
      </c>
      <c r="M73" s="434">
        <v>2.5999999999999999E-2</v>
      </c>
      <c r="N73" s="434">
        <v>88.2</v>
      </c>
      <c r="O73" s="434">
        <v>170</v>
      </c>
      <c r="P73" s="434">
        <v>26.1</v>
      </c>
      <c r="Q73" s="434">
        <v>324</v>
      </c>
      <c r="R73" s="434" t="s">
        <v>67</v>
      </c>
      <c r="S73" s="434">
        <v>396</v>
      </c>
      <c r="T73" s="434" t="s">
        <v>67</v>
      </c>
      <c r="U73" s="435" t="s">
        <v>96</v>
      </c>
      <c r="V73" s="437">
        <v>27</v>
      </c>
      <c r="W73" s="52" t="s">
        <v>147</v>
      </c>
      <c r="X73" s="432" t="s">
        <v>218</v>
      </c>
      <c r="Y73" s="94" t="s">
        <v>193</v>
      </c>
      <c r="Z73" s="434" t="s">
        <v>258</v>
      </c>
      <c r="AA73" s="434" t="s">
        <v>68</v>
      </c>
      <c r="AB73" s="434">
        <v>9.2999999999999999E-2</v>
      </c>
      <c r="AC73" s="434" t="s">
        <v>76</v>
      </c>
      <c r="AD73" s="178">
        <v>0.21</v>
      </c>
      <c r="AE73" s="94" t="s">
        <v>259</v>
      </c>
      <c r="AF73" s="434">
        <v>58.7</v>
      </c>
      <c r="AG73" s="434" t="s">
        <v>260</v>
      </c>
      <c r="AH73" s="178" t="s">
        <v>261</v>
      </c>
      <c r="AI73" s="94" t="s">
        <v>261</v>
      </c>
      <c r="AJ73" s="438">
        <v>1.24</v>
      </c>
      <c r="AK73" s="94" t="s">
        <v>236</v>
      </c>
      <c r="AL73" s="434">
        <v>18</v>
      </c>
      <c r="AM73" s="434">
        <v>1.19</v>
      </c>
      <c r="AN73" s="435" t="s">
        <v>79</v>
      </c>
      <c r="AO73" s="52" t="s">
        <v>147</v>
      </c>
      <c r="AP73" s="432" t="s">
        <v>218</v>
      </c>
      <c r="AQ73" s="159" t="s">
        <v>78</v>
      </c>
      <c r="AR73" s="94" t="s">
        <v>80</v>
      </c>
      <c r="AS73" s="178">
        <v>6.52</v>
      </c>
      <c r="AT73" s="178">
        <v>14.2</v>
      </c>
      <c r="AU73" s="94" t="s">
        <v>260</v>
      </c>
      <c r="AV73" s="434">
        <v>71.099999999999994</v>
      </c>
      <c r="AW73" s="434">
        <v>0.72</v>
      </c>
      <c r="AX73" s="434" t="s">
        <v>78</v>
      </c>
      <c r="AY73" s="434" t="s">
        <v>82</v>
      </c>
      <c r="AZ73" s="434" t="s">
        <v>70</v>
      </c>
      <c r="BA73" s="434" t="s">
        <v>74</v>
      </c>
      <c r="BB73" s="435" t="s">
        <v>74</v>
      </c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</row>
    <row r="74" spans="1:205" s="332" customFormat="1" ht="13.5" customHeight="1">
      <c r="A74" s="61" t="s">
        <v>293</v>
      </c>
      <c r="B74" s="112" t="s">
        <v>218</v>
      </c>
      <c r="C74" s="127">
        <v>7.64</v>
      </c>
      <c r="D74" s="157">
        <v>9.1</v>
      </c>
      <c r="E74" s="155" t="s">
        <v>43</v>
      </c>
      <c r="F74" s="56" t="s">
        <v>43</v>
      </c>
      <c r="G74" s="62" t="s">
        <v>43</v>
      </c>
      <c r="H74" s="56">
        <v>14</v>
      </c>
      <c r="I74" s="56">
        <v>4.3</v>
      </c>
      <c r="J74" s="66">
        <v>-12</v>
      </c>
      <c r="K74" s="104">
        <v>840</v>
      </c>
      <c r="L74" s="117">
        <v>960</v>
      </c>
      <c r="M74" s="56">
        <v>2.8000000000000001E-2</v>
      </c>
      <c r="N74" s="56">
        <v>89.5</v>
      </c>
      <c r="O74" s="56" t="s">
        <v>195</v>
      </c>
      <c r="P74" s="56">
        <v>26.3</v>
      </c>
      <c r="Q74" s="56">
        <v>322</v>
      </c>
      <c r="R74" s="56" t="s">
        <v>67</v>
      </c>
      <c r="S74" s="56">
        <v>392</v>
      </c>
      <c r="T74" s="56" t="s">
        <v>67</v>
      </c>
      <c r="U74" s="66" t="s">
        <v>96</v>
      </c>
      <c r="V74" s="267" t="s">
        <v>157</v>
      </c>
      <c r="W74" s="61" t="s">
        <v>293</v>
      </c>
      <c r="X74" s="112" t="s">
        <v>218</v>
      </c>
      <c r="Y74" s="104" t="s">
        <v>193</v>
      </c>
      <c r="Z74" s="56" t="s">
        <v>258</v>
      </c>
      <c r="AA74" s="56" t="s">
        <v>68</v>
      </c>
      <c r="AB74" s="56">
        <v>0.09</v>
      </c>
      <c r="AC74" s="56" t="s">
        <v>76</v>
      </c>
      <c r="AD74" s="78">
        <v>0.21</v>
      </c>
      <c r="AE74" s="94" t="s">
        <v>259</v>
      </c>
      <c r="AF74" s="56">
        <v>57</v>
      </c>
      <c r="AG74" s="56" t="s">
        <v>260</v>
      </c>
      <c r="AH74" s="78" t="s">
        <v>261</v>
      </c>
      <c r="AI74" s="68" t="s">
        <v>261</v>
      </c>
      <c r="AJ74" s="96">
        <v>1.03</v>
      </c>
      <c r="AK74" s="45" t="s">
        <v>236</v>
      </c>
      <c r="AL74" s="56">
        <v>18</v>
      </c>
      <c r="AM74" s="54">
        <v>1.1599999999999999</v>
      </c>
      <c r="AN74" s="66" t="s">
        <v>79</v>
      </c>
      <c r="AO74" s="61" t="s">
        <v>293</v>
      </c>
      <c r="AP74" s="112" t="s">
        <v>218</v>
      </c>
      <c r="AQ74" s="72" t="s">
        <v>78</v>
      </c>
      <c r="AR74" s="104" t="s">
        <v>80</v>
      </c>
      <c r="AS74" s="78">
        <v>6.41</v>
      </c>
      <c r="AT74" s="78">
        <v>14</v>
      </c>
      <c r="AU74" s="45" t="s">
        <v>260</v>
      </c>
      <c r="AV74" s="56">
        <v>69.7</v>
      </c>
      <c r="AW74" s="56">
        <v>0.72</v>
      </c>
      <c r="AX74" s="56" t="s">
        <v>78</v>
      </c>
      <c r="AY74" s="56" t="s">
        <v>82</v>
      </c>
      <c r="AZ74" s="56" t="s">
        <v>70</v>
      </c>
      <c r="BA74" s="56" t="s">
        <v>74</v>
      </c>
      <c r="BB74" s="66" t="s">
        <v>74</v>
      </c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205" s="332" customFormat="1" ht="13.5" customHeight="1">
      <c r="A75" s="57" t="s">
        <v>145</v>
      </c>
      <c r="B75" s="113"/>
      <c r="C75" s="160" t="s">
        <v>159</v>
      </c>
      <c r="D75" s="105" t="s">
        <v>73</v>
      </c>
      <c r="E75" s="59" t="s">
        <v>43</v>
      </c>
      <c r="F75" s="150" t="s">
        <v>43</v>
      </c>
      <c r="G75" s="150" t="s">
        <v>43</v>
      </c>
      <c r="H75" s="59" t="s">
        <v>73</v>
      </c>
      <c r="I75" s="59" t="s">
        <v>240</v>
      </c>
      <c r="J75" s="156" t="s">
        <v>43</v>
      </c>
      <c r="K75" s="105" t="s">
        <v>241</v>
      </c>
      <c r="L75" s="118" t="s">
        <v>73</v>
      </c>
      <c r="M75" s="59" t="s">
        <v>206</v>
      </c>
      <c r="N75" s="59" t="s">
        <v>161</v>
      </c>
      <c r="O75" s="59" t="s">
        <v>72</v>
      </c>
      <c r="P75" s="59" t="s">
        <v>175</v>
      </c>
      <c r="Q75" s="59" t="s">
        <v>149</v>
      </c>
      <c r="R75" s="59" t="s">
        <v>72</v>
      </c>
      <c r="S75" s="59" t="s">
        <v>164</v>
      </c>
      <c r="T75" s="59" t="s">
        <v>72</v>
      </c>
      <c r="U75" s="67" t="s">
        <v>72</v>
      </c>
      <c r="V75" s="268" t="s">
        <v>72</v>
      </c>
      <c r="W75" s="57" t="s">
        <v>145</v>
      </c>
      <c r="X75" s="113"/>
      <c r="Y75" s="105" t="s">
        <v>72</v>
      </c>
      <c r="Z75" s="59" t="s">
        <v>72</v>
      </c>
      <c r="AA75" s="59" t="s">
        <v>72</v>
      </c>
      <c r="AB75" s="59" t="s">
        <v>221</v>
      </c>
      <c r="AC75" s="59" t="s">
        <v>72</v>
      </c>
      <c r="AD75" s="118" t="s">
        <v>73</v>
      </c>
      <c r="AE75" s="105" t="s">
        <v>43</v>
      </c>
      <c r="AF75" s="59" t="s">
        <v>178</v>
      </c>
      <c r="AG75" s="59" t="s">
        <v>72</v>
      </c>
      <c r="AH75" s="59" t="s">
        <v>72</v>
      </c>
      <c r="AI75" s="59" t="s">
        <v>43</v>
      </c>
      <c r="AJ75" s="59" t="s">
        <v>242</v>
      </c>
      <c r="AK75" s="59" t="s">
        <v>43</v>
      </c>
      <c r="AL75" s="59" t="s">
        <v>73</v>
      </c>
      <c r="AM75" s="59" t="s">
        <v>151</v>
      </c>
      <c r="AN75" s="67" t="s">
        <v>72</v>
      </c>
      <c r="AO75" s="57" t="s">
        <v>145</v>
      </c>
      <c r="AP75" s="113"/>
      <c r="AQ75" s="160" t="s">
        <v>43</v>
      </c>
      <c r="AR75" s="105" t="s">
        <v>72</v>
      </c>
      <c r="AS75" s="118" t="s">
        <v>191</v>
      </c>
      <c r="AT75" s="118" t="s">
        <v>209</v>
      </c>
      <c r="AU75" s="105" t="s">
        <v>72</v>
      </c>
      <c r="AV75" s="59" t="s">
        <v>153</v>
      </c>
      <c r="AW75" s="59" t="s">
        <v>73</v>
      </c>
      <c r="AX75" s="59" t="s">
        <v>72</v>
      </c>
      <c r="AY75" s="59" t="s">
        <v>72</v>
      </c>
      <c r="AZ75" s="59" t="s">
        <v>72</v>
      </c>
      <c r="BA75" s="59" t="s">
        <v>72</v>
      </c>
      <c r="BB75" s="67" t="s">
        <v>72</v>
      </c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205" ht="13.5" customHeight="1">
      <c r="A76" s="52"/>
      <c r="B76" s="110" t="s">
        <v>213</v>
      </c>
      <c r="C76" s="159">
        <v>7.89</v>
      </c>
      <c r="D76" s="94">
        <v>12</v>
      </c>
      <c r="E76" s="154">
        <f>(2.5*AF76)+(4.1*AL76)</f>
        <v>459.4</v>
      </c>
      <c r="F76" s="51">
        <v>1080</v>
      </c>
      <c r="G76" s="50" t="s">
        <v>43</v>
      </c>
      <c r="H76" s="51">
        <v>19</v>
      </c>
      <c r="I76" s="51">
        <v>5.3</v>
      </c>
      <c r="J76" s="64" t="s">
        <v>43</v>
      </c>
      <c r="K76" s="325">
        <v>8800</v>
      </c>
      <c r="L76" s="176">
        <v>1900</v>
      </c>
      <c r="M76" s="51">
        <v>0.36199999999999999</v>
      </c>
      <c r="N76" s="51">
        <v>160</v>
      </c>
      <c r="O76" s="51" t="s">
        <v>137</v>
      </c>
      <c r="P76" s="51">
        <v>28.8</v>
      </c>
      <c r="Q76" s="51">
        <v>508</v>
      </c>
      <c r="R76" s="51" t="s">
        <v>67</v>
      </c>
      <c r="S76" s="51">
        <v>620</v>
      </c>
      <c r="T76" s="51" t="s">
        <v>67</v>
      </c>
      <c r="U76" s="64" t="s">
        <v>96</v>
      </c>
      <c r="V76" s="76">
        <v>44</v>
      </c>
      <c r="W76" s="52"/>
      <c r="X76" s="110" t="s">
        <v>213</v>
      </c>
      <c r="Y76" s="75" t="s">
        <v>193</v>
      </c>
      <c r="Z76" s="51" t="s">
        <v>258</v>
      </c>
      <c r="AA76" s="51">
        <v>1E-3</v>
      </c>
      <c r="AB76" s="51">
        <v>0.18</v>
      </c>
      <c r="AC76" s="51" t="s">
        <v>76</v>
      </c>
      <c r="AD76" s="116">
        <v>0.38</v>
      </c>
      <c r="AE76" s="94" t="s">
        <v>259</v>
      </c>
      <c r="AF76" s="51">
        <v>128</v>
      </c>
      <c r="AG76" s="96">
        <v>0.05</v>
      </c>
      <c r="AH76" s="116" t="s">
        <v>261</v>
      </c>
      <c r="AI76" s="68" t="s">
        <v>261</v>
      </c>
      <c r="AJ76" s="96">
        <v>0.99</v>
      </c>
      <c r="AK76" s="94" t="s">
        <v>236</v>
      </c>
      <c r="AL76" s="51">
        <v>34</v>
      </c>
      <c r="AM76" s="54">
        <v>2.5</v>
      </c>
      <c r="AN76" s="64" t="s">
        <v>79</v>
      </c>
      <c r="AO76" s="52"/>
      <c r="AP76" s="110" t="s">
        <v>213</v>
      </c>
      <c r="AQ76" s="159" t="s">
        <v>78</v>
      </c>
      <c r="AR76" s="75" t="s">
        <v>80</v>
      </c>
      <c r="AS76" s="116">
        <v>9.7200000000000006</v>
      </c>
      <c r="AT76" s="116">
        <v>22.4</v>
      </c>
      <c r="AU76" s="94" t="s">
        <v>260</v>
      </c>
      <c r="AV76" s="51">
        <v>120</v>
      </c>
      <c r="AW76" s="51">
        <v>1.42</v>
      </c>
      <c r="AX76" s="51" t="s">
        <v>78</v>
      </c>
      <c r="AY76" s="51" t="s">
        <v>82</v>
      </c>
      <c r="AZ76" s="51" t="s">
        <v>70</v>
      </c>
      <c r="BA76" s="51" t="s">
        <v>74</v>
      </c>
      <c r="BB76" s="64" t="s">
        <v>74</v>
      </c>
      <c r="BC76" s="45"/>
      <c r="BD76" s="45"/>
      <c r="BE76" s="45"/>
      <c r="BF76" s="45"/>
      <c r="BG76" s="45"/>
      <c r="BH76" s="45"/>
      <c r="BI76" s="45"/>
      <c r="BJ76" s="45"/>
      <c r="BK76" s="45"/>
      <c r="BL76" s="45"/>
    </row>
    <row r="77" spans="1:205" ht="13.5" customHeight="1">
      <c r="A77" s="84"/>
      <c r="B77" s="111" t="s">
        <v>131</v>
      </c>
      <c r="C77" s="124">
        <v>6.86</v>
      </c>
      <c r="D77" s="68">
        <v>6.1</v>
      </c>
      <c r="E77" s="154">
        <f>(2.5*AF77)+(4.1*AL77)</f>
        <v>159.06</v>
      </c>
      <c r="F77" s="54">
        <v>290</v>
      </c>
      <c r="G77" s="53" t="s">
        <v>43</v>
      </c>
      <c r="H77" s="54">
        <v>16</v>
      </c>
      <c r="I77" s="54">
        <v>220</v>
      </c>
      <c r="J77" s="65" t="s">
        <v>43</v>
      </c>
      <c r="K77" s="68">
        <v>800</v>
      </c>
      <c r="L77" s="176">
        <v>1900</v>
      </c>
      <c r="M77" s="54">
        <v>1.4E-2</v>
      </c>
      <c r="N77" s="54">
        <v>22.5</v>
      </c>
      <c r="O77" s="54" t="s">
        <v>132</v>
      </c>
      <c r="P77" s="54">
        <v>29</v>
      </c>
      <c r="Q77" s="54">
        <v>76.8</v>
      </c>
      <c r="R77" s="54" t="s">
        <v>67</v>
      </c>
      <c r="S77" s="54">
        <v>93.7</v>
      </c>
      <c r="T77" s="54" t="s">
        <v>67</v>
      </c>
      <c r="U77" s="65" t="s">
        <v>96</v>
      </c>
      <c r="V77" s="266">
        <v>185</v>
      </c>
      <c r="W77" s="84"/>
      <c r="X77" s="111" t="s">
        <v>131</v>
      </c>
      <c r="Y77" s="68">
        <v>29.2</v>
      </c>
      <c r="Z77" s="54" t="s">
        <v>258</v>
      </c>
      <c r="AA77" s="96">
        <v>8.9999999999999993E-3</v>
      </c>
      <c r="AB77" s="54">
        <v>0.23</v>
      </c>
      <c r="AC77" s="54" t="s">
        <v>76</v>
      </c>
      <c r="AD77" s="117">
        <v>0.15</v>
      </c>
      <c r="AE77" s="94" t="s">
        <v>259</v>
      </c>
      <c r="AF77" s="54">
        <v>36.4</v>
      </c>
      <c r="AG77" s="96">
        <v>0.04</v>
      </c>
      <c r="AH77" s="54" t="s">
        <v>261</v>
      </c>
      <c r="AI77" s="96">
        <v>0.18</v>
      </c>
      <c r="AJ77" s="96">
        <v>35.700000000000003</v>
      </c>
      <c r="AK77" s="94" t="s">
        <v>78</v>
      </c>
      <c r="AL77" s="54">
        <v>16.600000000000001</v>
      </c>
      <c r="AM77" s="54">
        <v>0.9</v>
      </c>
      <c r="AN77" s="65" t="s">
        <v>79</v>
      </c>
      <c r="AO77" s="84"/>
      <c r="AP77" s="111" t="s">
        <v>131</v>
      </c>
      <c r="AQ77" s="159" t="s">
        <v>78</v>
      </c>
      <c r="AR77" s="68">
        <v>2.2000000000000002</v>
      </c>
      <c r="AS77" s="117">
        <v>5.8</v>
      </c>
      <c r="AT77" s="117">
        <v>57</v>
      </c>
      <c r="AU77" s="94" t="s">
        <v>260</v>
      </c>
      <c r="AV77" s="54">
        <v>19.3</v>
      </c>
      <c r="AW77" s="54">
        <v>0.26</v>
      </c>
      <c r="AX77" s="54" t="s">
        <v>78</v>
      </c>
      <c r="AY77" s="96">
        <v>1.08</v>
      </c>
      <c r="AZ77" s="54">
        <v>0.08</v>
      </c>
      <c r="BA77" s="96">
        <v>0.28999999999999998</v>
      </c>
      <c r="BB77" s="65" t="s">
        <v>74</v>
      </c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205" s="332" customFormat="1" ht="13.5" customHeight="1">
      <c r="A78" s="61" t="s">
        <v>293</v>
      </c>
      <c r="B78" s="111" t="s">
        <v>131</v>
      </c>
      <c r="C78" s="127">
        <v>6.86</v>
      </c>
      <c r="D78" s="164" t="s">
        <v>43</v>
      </c>
      <c r="E78" s="155" t="s">
        <v>43</v>
      </c>
      <c r="F78" s="54" t="s">
        <v>43</v>
      </c>
      <c r="G78" s="53" t="s">
        <v>43</v>
      </c>
      <c r="H78" s="54" t="s">
        <v>43</v>
      </c>
      <c r="I78" s="54">
        <v>220</v>
      </c>
      <c r="J78" s="65" t="s">
        <v>43</v>
      </c>
      <c r="K78" s="68">
        <v>640</v>
      </c>
      <c r="L78" s="176">
        <v>1900</v>
      </c>
      <c r="M78" s="54">
        <v>1.2999999999999999E-2</v>
      </c>
      <c r="N78" s="54">
        <v>22.4</v>
      </c>
      <c r="O78" s="54" t="s">
        <v>132</v>
      </c>
      <c r="P78" s="54">
        <v>28.8</v>
      </c>
      <c r="Q78" s="54">
        <v>77.2</v>
      </c>
      <c r="R78" s="54" t="s">
        <v>67</v>
      </c>
      <c r="S78" s="54">
        <v>94.2</v>
      </c>
      <c r="T78" s="54" t="s">
        <v>67</v>
      </c>
      <c r="U78" s="65" t="s">
        <v>96</v>
      </c>
      <c r="V78" s="266">
        <v>158</v>
      </c>
      <c r="W78" s="61" t="s">
        <v>293</v>
      </c>
      <c r="X78" s="111" t="s">
        <v>131</v>
      </c>
      <c r="Y78" s="68">
        <v>27.3</v>
      </c>
      <c r="Z78" s="54" t="s">
        <v>258</v>
      </c>
      <c r="AA78" s="96">
        <v>8.0000000000000002E-3</v>
      </c>
      <c r="AB78" s="54">
        <v>0.21</v>
      </c>
      <c r="AC78" s="54" t="s">
        <v>76</v>
      </c>
      <c r="AD78" s="117">
        <v>0.14000000000000001</v>
      </c>
      <c r="AE78" s="94" t="s">
        <v>259</v>
      </c>
      <c r="AF78" s="54">
        <v>35.5</v>
      </c>
      <c r="AG78" s="96">
        <v>0.04</v>
      </c>
      <c r="AH78" s="54" t="s">
        <v>261</v>
      </c>
      <c r="AI78" s="96">
        <v>0.17</v>
      </c>
      <c r="AJ78" s="96">
        <v>33.1</v>
      </c>
      <c r="AK78" s="94" t="s">
        <v>78</v>
      </c>
      <c r="AL78" s="54">
        <v>15.7</v>
      </c>
      <c r="AM78" s="54">
        <v>0.84</v>
      </c>
      <c r="AN78" s="65" t="s">
        <v>79</v>
      </c>
      <c r="AO78" s="61" t="s">
        <v>293</v>
      </c>
      <c r="AP78" s="111" t="s">
        <v>131</v>
      </c>
      <c r="AQ78" s="159" t="s">
        <v>78</v>
      </c>
      <c r="AR78" s="68">
        <v>2.6</v>
      </c>
      <c r="AS78" s="117">
        <v>5.5</v>
      </c>
      <c r="AT78" s="117">
        <v>57.2</v>
      </c>
      <c r="AU78" s="94" t="s">
        <v>260</v>
      </c>
      <c r="AV78" s="54">
        <v>19.2</v>
      </c>
      <c r="AW78" s="54">
        <v>0.25</v>
      </c>
      <c r="AX78" s="54" t="s">
        <v>78</v>
      </c>
      <c r="AY78" s="96">
        <v>1.03</v>
      </c>
      <c r="AZ78" s="54">
        <v>0.08</v>
      </c>
      <c r="BA78" s="96">
        <v>0.27</v>
      </c>
      <c r="BB78" s="65" t="s">
        <v>74</v>
      </c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205" s="332" customFormat="1" ht="13.5" customHeight="1">
      <c r="A79" s="57" t="s">
        <v>145</v>
      </c>
      <c r="B79" s="113"/>
      <c r="C79" s="160" t="s">
        <v>73</v>
      </c>
      <c r="D79" s="165" t="s">
        <v>43</v>
      </c>
      <c r="E79" s="59" t="s">
        <v>43</v>
      </c>
      <c r="F79" s="59" t="s">
        <v>43</v>
      </c>
      <c r="G79" s="150" t="s">
        <v>43</v>
      </c>
      <c r="H79" s="59" t="s">
        <v>43</v>
      </c>
      <c r="I79" s="59" t="s">
        <v>73</v>
      </c>
      <c r="J79" s="67" t="s">
        <v>43</v>
      </c>
      <c r="K79" s="105" t="s">
        <v>222</v>
      </c>
      <c r="L79" s="118" t="s">
        <v>73</v>
      </c>
      <c r="M79" s="59" t="s">
        <v>206</v>
      </c>
      <c r="N79" s="59" t="s">
        <v>165</v>
      </c>
      <c r="O79" s="59" t="s">
        <v>72</v>
      </c>
      <c r="P79" s="59" t="s">
        <v>163</v>
      </c>
      <c r="Q79" s="59" t="s">
        <v>183</v>
      </c>
      <c r="R79" s="59" t="s">
        <v>72</v>
      </c>
      <c r="S79" s="59" t="s">
        <v>183</v>
      </c>
      <c r="T79" s="59" t="s">
        <v>72</v>
      </c>
      <c r="U79" s="67" t="s">
        <v>72</v>
      </c>
      <c r="V79" s="268" t="s">
        <v>277</v>
      </c>
      <c r="W79" s="57" t="s">
        <v>145</v>
      </c>
      <c r="X79" s="113"/>
      <c r="Y79" s="105" t="s">
        <v>152</v>
      </c>
      <c r="Z79" s="59" t="s">
        <v>72</v>
      </c>
      <c r="AA79" s="59" t="s">
        <v>278</v>
      </c>
      <c r="AB79" s="59" t="s">
        <v>179</v>
      </c>
      <c r="AC79" s="59" t="s">
        <v>72</v>
      </c>
      <c r="AD79" s="59" t="s">
        <v>228</v>
      </c>
      <c r="AE79" s="59" t="s">
        <v>43</v>
      </c>
      <c r="AF79" s="59" t="s">
        <v>225</v>
      </c>
      <c r="AG79" s="59" t="s">
        <v>72</v>
      </c>
      <c r="AH79" s="59" t="s">
        <v>72</v>
      </c>
      <c r="AI79" s="59" t="s">
        <v>220</v>
      </c>
      <c r="AJ79" s="59" t="s">
        <v>279</v>
      </c>
      <c r="AK79" s="59" t="s">
        <v>43</v>
      </c>
      <c r="AL79" s="59" t="s">
        <v>280</v>
      </c>
      <c r="AM79" s="59" t="s">
        <v>228</v>
      </c>
      <c r="AN79" s="67" t="s">
        <v>72</v>
      </c>
      <c r="AO79" s="57" t="s">
        <v>145</v>
      </c>
      <c r="AP79" s="113"/>
      <c r="AQ79" s="160" t="s">
        <v>72</v>
      </c>
      <c r="AR79" s="105" t="s">
        <v>230</v>
      </c>
      <c r="AS79" s="118" t="s">
        <v>176</v>
      </c>
      <c r="AT79" s="118" t="s">
        <v>165</v>
      </c>
      <c r="AU79" s="105" t="s">
        <v>72</v>
      </c>
      <c r="AV79" s="59" t="s">
        <v>183</v>
      </c>
      <c r="AW79" s="59" t="s">
        <v>150</v>
      </c>
      <c r="AX79" s="59" t="s">
        <v>72</v>
      </c>
      <c r="AY79" s="59" t="s">
        <v>210</v>
      </c>
      <c r="AZ79" s="59" t="s">
        <v>73</v>
      </c>
      <c r="BA79" s="59" t="s">
        <v>281</v>
      </c>
      <c r="BB79" s="67" t="s">
        <v>72</v>
      </c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205" ht="13.5" customHeight="1">
      <c r="A80" s="151"/>
      <c r="B80" s="53" t="s">
        <v>313</v>
      </c>
      <c r="C80" s="124">
        <v>6.98</v>
      </c>
      <c r="D80" s="68">
        <v>7.5</v>
      </c>
      <c r="E80" s="54">
        <v>160</v>
      </c>
      <c r="F80" s="54">
        <v>330</v>
      </c>
      <c r="G80" s="54">
        <v>9.11</v>
      </c>
      <c r="H80" s="54">
        <v>14</v>
      </c>
      <c r="I80" s="54" t="s">
        <v>43</v>
      </c>
      <c r="J80" s="65" t="s">
        <v>43</v>
      </c>
      <c r="K80" s="114">
        <v>1600</v>
      </c>
      <c r="L80" s="183">
        <v>1200</v>
      </c>
      <c r="M80" s="54">
        <v>1.0999999999999999E-2</v>
      </c>
      <c r="N80" s="54">
        <v>44.8</v>
      </c>
      <c r="O80" s="54" t="s">
        <v>132</v>
      </c>
      <c r="P80" s="54">
        <v>23.9</v>
      </c>
      <c r="Q80" s="54">
        <v>144</v>
      </c>
      <c r="R80" s="54" t="s">
        <v>67</v>
      </c>
      <c r="S80" s="54">
        <v>175</v>
      </c>
      <c r="T80" s="54" t="s">
        <v>67</v>
      </c>
      <c r="U80" s="65" t="s">
        <v>96</v>
      </c>
      <c r="V80" s="266">
        <v>33</v>
      </c>
      <c r="W80" s="151"/>
      <c r="X80" s="111" t="s">
        <v>313</v>
      </c>
      <c r="Y80" s="68">
        <v>0.35</v>
      </c>
      <c r="Z80" s="54" t="s">
        <v>68</v>
      </c>
      <c r="AA80" s="54" t="s">
        <v>68</v>
      </c>
      <c r="AB80" s="54">
        <v>5.8000000000000003E-2</v>
      </c>
      <c r="AC80" s="54" t="s">
        <v>68</v>
      </c>
      <c r="AD80" s="54">
        <v>0.14000000000000001</v>
      </c>
      <c r="AE80" s="54" t="s">
        <v>324</v>
      </c>
      <c r="AF80" s="54">
        <v>47.2</v>
      </c>
      <c r="AG80" s="54" t="s">
        <v>68</v>
      </c>
      <c r="AH80" s="54" t="s">
        <v>325</v>
      </c>
      <c r="AI80" s="54">
        <v>7.0000000000000001E-3</v>
      </c>
      <c r="AJ80" s="96">
        <v>1.75</v>
      </c>
      <c r="AK80" s="54" t="s">
        <v>68</v>
      </c>
      <c r="AL80" s="54">
        <v>10.199999999999999</v>
      </c>
      <c r="AM80" s="54">
        <v>0.67</v>
      </c>
      <c r="AN80" s="65" t="s">
        <v>68</v>
      </c>
      <c r="AO80" s="151"/>
      <c r="AP80" s="111" t="s">
        <v>313</v>
      </c>
      <c r="AQ80" s="68">
        <v>3.0000000000000001E-3</v>
      </c>
      <c r="AR80" s="54">
        <v>0.12</v>
      </c>
      <c r="AS80" s="54">
        <v>3.79</v>
      </c>
      <c r="AT80" s="54">
        <v>70.5</v>
      </c>
      <c r="AU80" s="54" t="s">
        <v>253</v>
      </c>
      <c r="AV80" s="54">
        <v>35.299999999999997</v>
      </c>
      <c r="AW80" s="54">
        <v>0.45</v>
      </c>
      <c r="AX80" s="54" t="s">
        <v>68</v>
      </c>
      <c r="AY80" s="54">
        <v>1.6E-2</v>
      </c>
      <c r="AZ80" s="54">
        <v>2E-3</v>
      </c>
      <c r="BA80" s="96">
        <v>0.15</v>
      </c>
      <c r="BB80" s="65" t="s">
        <v>70</v>
      </c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</row>
    <row r="81" spans="1:205" s="333" customFormat="1" ht="13.5" customHeight="1">
      <c r="A81" s="217"/>
      <c r="B81" s="204" t="s">
        <v>426</v>
      </c>
      <c r="C81" s="240">
        <v>7.25</v>
      </c>
      <c r="D81" s="206" t="s">
        <v>43</v>
      </c>
      <c r="E81" s="204">
        <v>184</v>
      </c>
      <c r="F81" s="207" t="s">
        <v>43</v>
      </c>
      <c r="G81" s="207" t="s">
        <v>43</v>
      </c>
      <c r="H81" s="204">
        <v>15</v>
      </c>
      <c r="I81" s="207" t="s">
        <v>43</v>
      </c>
      <c r="J81" s="210">
        <v>10.199999999999999</v>
      </c>
      <c r="K81" s="245">
        <v>2500</v>
      </c>
      <c r="L81" s="246">
        <v>2200</v>
      </c>
      <c r="M81" s="204">
        <v>6.9000000000000006E-2</v>
      </c>
      <c r="N81" s="204">
        <v>48.6</v>
      </c>
      <c r="O81" s="204">
        <v>60</v>
      </c>
      <c r="P81" s="204">
        <v>38.4</v>
      </c>
      <c r="Q81" s="204">
        <v>153</v>
      </c>
      <c r="R81" s="204" t="s">
        <v>67</v>
      </c>
      <c r="S81" s="204">
        <v>187</v>
      </c>
      <c r="T81" s="204" t="s">
        <v>67</v>
      </c>
      <c r="U81" s="210" t="s">
        <v>96</v>
      </c>
      <c r="V81" s="269">
        <v>33</v>
      </c>
      <c r="W81" s="217"/>
      <c r="X81" s="210" t="s">
        <v>426</v>
      </c>
      <c r="Y81" s="209">
        <v>1.1200000000000001</v>
      </c>
      <c r="Z81" s="204" t="s">
        <v>68</v>
      </c>
      <c r="AA81" s="204" t="s">
        <v>68</v>
      </c>
      <c r="AB81" s="204">
        <v>8.2000000000000003E-2</v>
      </c>
      <c r="AC81" s="204" t="s">
        <v>68</v>
      </c>
      <c r="AD81" s="215">
        <v>0.19</v>
      </c>
      <c r="AE81" s="215" t="s">
        <v>237</v>
      </c>
      <c r="AF81" s="204">
        <v>52</v>
      </c>
      <c r="AG81" s="204">
        <v>3.0000000000000001E-3</v>
      </c>
      <c r="AH81" s="215" t="s">
        <v>68</v>
      </c>
      <c r="AI81" s="215">
        <v>8.9999999999999993E-3</v>
      </c>
      <c r="AJ81" s="211">
        <v>2.0099999999999998</v>
      </c>
      <c r="AK81" s="209">
        <v>1E-3</v>
      </c>
      <c r="AL81" s="204">
        <v>13.1</v>
      </c>
      <c r="AM81" s="204">
        <v>0.63</v>
      </c>
      <c r="AN81" s="210" t="s">
        <v>254</v>
      </c>
      <c r="AO81" s="217"/>
      <c r="AP81" s="210" t="s">
        <v>427</v>
      </c>
      <c r="AQ81" s="205">
        <v>4.0000000000000001E-3</v>
      </c>
      <c r="AR81" s="215">
        <v>0.18</v>
      </c>
      <c r="AS81" s="204">
        <v>4.72</v>
      </c>
      <c r="AT81" s="215">
        <v>17.899999999999999</v>
      </c>
      <c r="AU81" s="215" t="s">
        <v>253</v>
      </c>
      <c r="AV81" s="204">
        <v>55.1</v>
      </c>
      <c r="AW81" s="204">
        <v>0.55000000000000004</v>
      </c>
      <c r="AX81" s="204" t="s">
        <v>68</v>
      </c>
      <c r="AY81" s="204">
        <v>4.9000000000000002E-2</v>
      </c>
      <c r="AZ81" s="204">
        <v>4.0000000000000001E-3</v>
      </c>
      <c r="BA81" s="204">
        <v>2.7E-2</v>
      </c>
      <c r="BB81" s="210" t="s">
        <v>70</v>
      </c>
      <c r="BC81" s="212"/>
      <c r="BD81" s="212"/>
      <c r="BE81" s="212"/>
      <c r="BF81" s="212"/>
      <c r="BG81" s="212"/>
      <c r="BH81" s="212"/>
      <c r="BI81" s="212"/>
      <c r="BJ81" s="212"/>
      <c r="BK81" s="212"/>
      <c r="BL81" s="212"/>
      <c r="BM81" s="213"/>
      <c r="BN81" s="213"/>
      <c r="BO81" s="213"/>
      <c r="BP81" s="213"/>
      <c r="BQ81" s="213"/>
      <c r="BR81" s="213"/>
      <c r="BS81" s="213"/>
      <c r="BT81" s="213"/>
      <c r="BU81" s="213"/>
      <c r="BV81" s="213"/>
      <c r="BW81" s="213"/>
      <c r="BX81" s="213"/>
      <c r="BY81" s="213"/>
      <c r="BZ81" s="213"/>
      <c r="CA81" s="213"/>
      <c r="CB81" s="213"/>
      <c r="CC81" s="213"/>
      <c r="CD81" s="213"/>
      <c r="CE81" s="213"/>
      <c r="CF81" s="213"/>
      <c r="CG81" s="213"/>
      <c r="CH81" s="213"/>
      <c r="CI81" s="213"/>
      <c r="CJ81" s="213"/>
      <c r="CK81" s="213"/>
      <c r="CL81" s="213"/>
      <c r="CM81" s="213"/>
      <c r="CN81" s="213"/>
      <c r="CO81" s="213"/>
      <c r="CP81" s="213"/>
      <c r="CQ81" s="213"/>
      <c r="CR81" s="213"/>
      <c r="CS81" s="213"/>
      <c r="CT81" s="213"/>
      <c r="CU81" s="213"/>
      <c r="CV81" s="213"/>
      <c r="CW81" s="213"/>
      <c r="CX81" s="213"/>
      <c r="CY81" s="213"/>
      <c r="CZ81" s="213"/>
      <c r="DA81" s="213"/>
      <c r="DB81" s="213"/>
      <c r="DC81" s="213"/>
      <c r="DD81" s="213"/>
      <c r="DE81" s="213"/>
      <c r="DF81" s="213"/>
      <c r="DG81" s="213"/>
      <c r="DH81" s="213"/>
      <c r="DI81" s="213"/>
      <c r="DJ81" s="213"/>
      <c r="DK81" s="213"/>
      <c r="DL81" s="213"/>
      <c r="DM81" s="213"/>
      <c r="DN81" s="213"/>
      <c r="DO81" s="213"/>
      <c r="DP81" s="213"/>
      <c r="DQ81" s="213"/>
      <c r="DR81" s="213"/>
      <c r="DS81" s="213"/>
      <c r="DT81" s="213"/>
      <c r="DU81" s="213"/>
      <c r="DV81" s="213"/>
      <c r="DW81" s="213"/>
      <c r="DX81" s="213"/>
      <c r="DY81" s="213"/>
      <c r="DZ81" s="213"/>
      <c r="EA81" s="213"/>
      <c r="EB81" s="213"/>
      <c r="EC81" s="213"/>
      <c r="ED81" s="213"/>
      <c r="EE81" s="213"/>
      <c r="EF81" s="213"/>
      <c r="EG81" s="213"/>
      <c r="EH81" s="213"/>
      <c r="EI81" s="213"/>
      <c r="EJ81" s="213"/>
      <c r="EK81" s="213"/>
      <c r="EL81" s="213"/>
      <c r="EM81" s="213"/>
      <c r="EN81" s="213"/>
      <c r="EO81" s="213"/>
      <c r="EP81" s="213"/>
      <c r="EQ81" s="213"/>
      <c r="ER81" s="213"/>
      <c r="ES81" s="213"/>
      <c r="ET81" s="213"/>
      <c r="EU81" s="213"/>
      <c r="EV81" s="213"/>
      <c r="EW81" s="213"/>
      <c r="EX81" s="213"/>
      <c r="EY81" s="213"/>
      <c r="EZ81" s="213"/>
      <c r="FA81" s="213"/>
      <c r="FB81" s="213"/>
      <c r="FC81" s="213"/>
      <c r="FD81" s="213"/>
      <c r="FE81" s="213"/>
      <c r="FF81" s="213"/>
      <c r="FG81" s="213"/>
      <c r="FH81" s="213"/>
      <c r="FI81" s="213"/>
      <c r="FJ81" s="213"/>
      <c r="FK81" s="213"/>
      <c r="FL81" s="213"/>
      <c r="FM81" s="213"/>
      <c r="FN81" s="213"/>
      <c r="FO81" s="213"/>
      <c r="FP81" s="213"/>
      <c r="FQ81" s="213"/>
      <c r="FR81" s="213"/>
      <c r="FS81" s="213"/>
      <c r="FT81" s="213"/>
      <c r="FU81" s="213"/>
      <c r="FV81" s="213"/>
      <c r="FW81" s="213"/>
      <c r="FX81" s="213"/>
      <c r="FY81" s="213"/>
      <c r="FZ81" s="213"/>
      <c r="GA81" s="213"/>
      <c r="GB81" s="213"/>
      <c r="GC81" s="213"/>
      <c r="GD81" s="213"/>
      <c r="GE81" s="213"/>
      <c r="GF81" s="213"/>
      <c r="GG81" s="213"/>
      <c r="GH81" s="213"/>
      <c r="GI81" s="213"/>
      <c r="GJ81" s="213"/>
      <c r="GK81" s="213"/>
      <c r="GL81" s="213"/>
      <c r="GM81" s="213"/>
      <c r="GN81" s="213"/>
      <c r="GO81" s="213"/>
      <c r="GP81" s="213"/>
      <c r="GQ81" s="213"/>
      <c r="GR81" s="213"/>
      <c r="GS81" s="213"/>
      <c r="GT81" s="213"/>
      <c r="GU81" s="213"/>
      <c r="GV81" s="213"/>
      <c r="GW81" s="213"/>
    </row>
    <row r="82" spans="1:205" s="333" customFormat="1" ht="13.5" customHeight="1">
      <c r="A82" s="217"/>
      <c r="B82" s="204" t="s">
        <v>467</v>
      </c>
      <c r="C82" s="240">
        <v>7.57</v>
      </c>
      <c r="D82" s="206">
        <v>12.3</v>
      </c>
      <c r="E82" s="204">
        <v>121</v>
      </c>
      <c r="F82" s="207">
        <v>340</v>
      </c>
      <c r="G82" s="207"/>
      <c r="H82" s="204"/>
      <c r="I82" s="207"/>
      <c r="J82" s="210" t="s">
        <v>43</v>
      </c>
      <c r="K82" s="245">
        <v>1100</v>
      </c>
      <c r="L82" s="246">
        <v>440</v>
      </c>
      <c r="M82" s="204">
        <v>1.9E-2</v>
      </c>
      <c r="N82" s="204">
        <v>30.6</v>
      </c>
      <c r="O82" s="204" t="s">
        <v>132</v>
      </c>
      <c r="P82" s="204">
        <v>21.6</v>
      </c>
      <c r="Q82" s="204">
        <v>142</v>
      </c>
      <c r="R82" s="204" t="s">
        <v>67</v>
      </c>
      <c r="S82" s="204">
        <v>173</v>
      </c>
      <c r="T82" s="204" t="s">
        <v>67</v>
      </c>
      <c r="U82" s="210" t="s">
        <v>96</v>
      </c>
      <c r="V82" s="269"/>
      <c r="W82" s="217"/>
      <c r="X82" s="210" t="s">
        <v>467</v>
      </c>
      <c r="Y82" s="209">
        <v>0.22</v>
      </c>
      <c r="Z82" s="204" t="s">
        <v>68</v>
      </c>
      <c r="AA82" s="204" t="s">
        <v>68</v>
      </c>
      <c r="AB82" s="204">
        <v>4.4999999999999998E-2</v>
      </c>
      <c r="AC82" s="204" t="s">
        <v>68</v>
      </c>
      <c r="AD82" s="215">
        <v>0.11</v>
      </c>
      <c r="AE82" s="215" t="s">
        <v>237</v>
      </c>
      <c r="AF82" s="204">
        <v>34.9</v>
      </c>
      <c r="AG82" s="204" t="s">
        <v>68</v>
      </c>
      <c r="AH82" s="215" t="s">
        <v>490</v>
      </c>
      <c r="AI82" s="209">
        <v>5.0000000000000001E-3</v>
      </c>
      <c r="AJ82" s="211">
        <v>1.08</v>
      </c>
      <c r="AK82" s="209" t="s">
        <v>68</v>
      </c>
      <c r="AL82" s="204">
        <v>8.15</v>
      </c>
      <c r="AM82" s="204">
        <v>0.43</v>
      </c>
      <c r="AN82" s="210" t="s">
        <v>254</v>
      </c>
      <c r="AO82" s="217"/>
      <c r="AP82" s="210" t="s">
        <v>467</v>
      </c>
      <c r="AQ82" s="205">
        <v>3.0000000000000001E-3</v>
      </c>
      <c r="AR82" s="209">
        <v>0.13</v>
      </c>
      <c r="AS82" s="204">
        <v>3.12</v>
      </c>
      <c r="AT82" s="215">
        <v>11.8</v>
      </c>
      <c r="AU82" s="209" t="s">
        <v>253</v>
      </c>
      <c r="AV82" s="297">
        <v>31</v>
      </c>
      <c r="AW82" s="204">
        <v>0.35</v>
      </c>
      <c r="AX82" s="204" t="s">
        <v>68</v>
      </c>
      <c r="AY82" s="204">
        <v>1.0999999999999999E-2</v>
      </c>
      <c r="AZ82" s="204">
        <v>2E-3</v>
      </c>
      <c r="BA82" s="204">
        <v>1.2999999999999999E-2</v>
      </c>
      <c r="BB82" s="210" t="s">
        <v>70</v>
      </c>
      <c r="BC82" s="212"/>
      <c r="BD82" s="212"/>
      <c r="BE82" s="212"/>
      <c r="BF82" s="212"/>
      <c r="BG82" s="212"/>
      <c r="BH82" s="212"/>
      <c r="BI82" s="212"/>
      <c r="BJ82" s="212"/>
      <c r="BK82" s="212"/>
      <c r="BL82" s="212"/>
      <c r="BM82" s="213"/>
      <c r="BN82" s="213"/>
      <c r="BO82" s="213"/>
      <c r="BP82" s="213"/>
      <c r="BQ82" s="213"/>
      <c r="BR82" s="213"/>
      <c r="BS82" s="213"/>
      <c r="BT82" s="213"/>
      <c r="BU82" s="213"/>
      <c r="BV82" s="213"/>
      <c r="BW82" s="213"/>
      <c r="BX82" s="213"/>
      <c r="BY82" s="213"/>
      <c r="BZ82" s="213"/>
      <c r="CA82" s="213"/>
      <c r="CB82" s="213"/>
      <c r="CC82" s="213"/>
      <c r="CD82" s="213"/>
      <c r="CE82" s="213"/>
      <c r="CF82" s="213"/>
      <c r="CG82" s="213"/>
      <c r="CH82" s="213"/>
      <c r="CI82" s="213"/>
      <c r="CJ82" s="213"/>
      <c r="CK82" s="213"/>
      <c r="CL82" s="213"/>
      <c r="CM82" s="213"/>
      <c r="CN82" s="213"/>
      <c r="CO82" s="213"/>
      <c r="CP82" s="213"/>
      <c r="CQ82" s="213"/>
      <c r="CR82" s="213"/>
      <c r="CS82" s="213"/>
      <c r="CT82" s="213"/>
      <c r="CU82" s="213"/>
      <c r="CV82" s="213"/>
      <c r="CW82" s="213"/>
      <c r="CX82" s="213"/>
      <c r="CY82" s="213"/>
      <c r="CZ82" s="213"/>
      <c r="DA82" s="213"/>
      <c r="DB82" s="213"/>
      <c r="DC82" s="213"/>
      <c r="DD82" s="213"/>
      <c r="DE82" s="213"/>
      <c r="DF82" s="213"/>
      <c r="DG82" s="213"/>
      <c r="DH82" s="213"/>
      <c r="DI82" s="213"/>
      <c r="DJ82" s="213"/>
      <c r="DK82" s="213"/>
      <c r="DL82" s="213"/>
      <c r="DM82" s="213"/>
      <c r="DN82" s="213"/>
      <c r="DO82" s="213"/>
      <c r="DP82" s="213"/>
      <c r="DQ82" s="213"/>
      <c r="DR82" s="213"/>
      <c r="DS82" s="213"/>
      <c r="DT82" s="213"/>
      <c r="DU82" s="213"/>
      <c r="DV82" s="213"/>
      <c r="DW82" s="213"/>
      <c r="DX82" s="213"/>
      <c r="DY82" s="213"/>
      <c r="DZ82" s="213"/>
      <c r="EA82" s="213"/>
      <c r="EB82" s="213"/>
      <c r="EC82" s="213"/>
      <c r="ED82" s="213"/>
      <c r="EE82" s="213"/>
      <c r="EF82" s="213"/>
      <c r="EG82" s="213"/>
      <c r="EH82" s="213"/>
      <c r="EI82" s="213"/>
      <c r="EJ82" s="213"/>
      <c r="EK82" s="213"/>
      <c r="EL82" s="213"/>
      <c r="EM82" s="213"/>
      <c r="EN82" s="213"/>
      <c r="EO82" s="213"/>
      <c r="EP82" s="213"/>
      <c r="EQ82" s="213"/>
      <c r="ER82" s="213"/>
      <c r="ES82" s="213"/>
      <c r="ET82" s="213"/>
      <c r="EU82" s="213"/>
      <c r="EV82" s="213"/>
      <c r="EW82" s="213"/>
      <c r="EX82" s="213"/>
      <c r="EY82" s="213"/>
      <c r="EZ82" s="213"/>
      <c r="FA82" s="213"/>
      <c r="FB82" s="213"/>
      <c r="FC82" s="213"/>
      <c r="FD82" s="213"/>
      <c r="FE82" s="213"/>
      <c r="FF82" s="213"/>
      <c r="FG82" s="213"/>
      <c r="FH82" s="213"/>
      <c r="FI82" s="213"/>
      <c r="FJ82" s="213"/>
      <c r="FK82" s="213"/>
      <c r="FL82" s="213"/>
      <c r="FM82" s="213"/>
      <c r="FN82" s="213"/>
      <c r="FO82" s="213"/>
      <c r="FP82" s="213"/>
      <c r="FQ82" s="213"/>
      <c r="FR82" s="213"/>
      <c r="FS82" s="213"/>
      <c r="FT82" s="213"/>
      <c r="FU82" s="213"/>
      <c r="FV82" s="213"/>
      <c r="FW82" s="213"/>
      <c r="FX82" s="213"/>
      <c r="FY82" s="213"/>
      <c r="FZ82" s="213"/>
      <c r="GA82" s="213"/>
      <c r="GB82" s="213"/>
      <c r="GC82" s="213"/>
      <c r="GD82" s="213"/>
      <c r="GE82" s="213"/>
      <c r="GF82" s="213"/>
      <c r="GG82" s="213"/>
      <c r="GH82" s="213"/>
      <c r="GI82" s="213"/>
      <c r="GJ82" s="213"/>
      <c r="GK82" s="213"/>
      <c r="GL82" s="213"/>
      <c r="GM82" s="213"/>
      <c r="GN82" s="213"/>
      <c r="GO82" s="213"/>
      <c r="GP82" s="213"/>
      <c r="GQ82" s="213"/>
      <c r="GR82" s="213"/>
      <c r="GS82" s="213"/>
      <c r="GT82" s="213"/>
      <c r="GU82" s="213"/>
      <c r="GV82" s="213"/>
      <c r="GW82" s="213"/>
    </row>
    <row r="83" spans="1:205" s="333" customFormat="1" ht="13.5" customHeight="1">
      <c r="A83" s="298" t="s">
        <v>293</v>
      </c>
      <c r="B83" s="204" t="s">
        <v>467</v>
      </c>
      <c r="C83" s="203" t="s">
        <v>43</v>
      </c>
      <c r="D83" s="206" t="s">
        <v>43</v>
      </c>
      <c r="E83" s="204">
        <v>121</v>
      </c>
      <c r="F83" s="207" t="s">
        <v>43</v>
      </c>
      <c r="G83" s="207" t="s">
        <v>43</v>
      </c>
      <c r="H83" s="207" t="s">
        <v>43</v>
      </c>
      <c r="I83" s="207" t="s">
        <v>43</v>
      </c>
      <c r="J83" s="208" t="s">
        <v>43</v>
      </c>
      <c r="K83" s="299" t="s">
        <v>43</v>
      </c>
      <c r="L83" s="300" t="s">
        <v>43</v>
      </c>
      <c r="M83" s="207" t="s">
        <v>43</v>
      </c>
      <c r="N83" s="207" t="s">
        <v>43</v>
      </c>
      <c r="O83" s="207" t="s">
        <v>43</v>
      </c>
      <c r="P83" s="207" t="s">
        <v>43</v>
      </c>
      <c r="Q83" s="207" t="s">
        <v>43</v>
      </c>
      <c r="R83" s="207" t="s">
        <v>43</v>
      </c>
      <c r="S83" s="207" t="s">
        <v>43</v>
      </c>
      <c r="T83" s="207" t="s">
        <v>43</v>
      </c>
      <c r="U83" s="208" t="s">
        <v>43</v>
      </c>
      <c r="V83" s="270" t="s">
        <v>43</v>
      </c>
      <c r="W83" s="298" t="s">
        <v>293</v>
      </c>
      <c r="X83" s="210" t="s">
        <v>467</v>
      </c>
      <c r="Y83" s="209">
        <v>0.27</v>
      </c>
      <c r="Z83" s="204" t="s">
        <v>68</v>
      </c>
      <c r="AA83" s="204" t="s">
        <v>68</v>
      </c>
      <c r="AB83" s="204">
        <v>4.3999999999999997E-2</v>
      </c>
      <c r="AC83" s="204" t="s">
        <v>68</v>
      </c>
      <c r="AD83" s="227">
        <v>0.11</v>
      </c>
      <c r="AE83" s="215" t="s">
        <v>237</v>
      </c>
      <c r="AF83" s="204">
        <v>34.6</v>
      </c>
      <c r="AG83" s="204" t="s">
        <v>68</v>
      </c>
      <c r="AH83" s="215">
        <v>5.0000000000000001E-4</v>
      </c>
      <c r="AI83" s="209">
        <v>5.0000000000000001E-3</v>
      </c>
      <c r="AJ83" s="211">
        <v>1.07</v>
      </c>
      <c r="AK83" s="209" t="s">
        <v>68</v>
      </c>
      <c r="AL83" s="204">
        <v>8.4499999999999993</v>
      </c>
      <c r="AM83" s="204">
        <v>0.43</v>
      </c>
      <c r="AN83" s="210" t="s">
        <v>254</v>
      </c>
      <c r="AO83" s="218" t="s">
        <v>293</v>
      </c>
      <c r="AP83" s="210" t="s">
        <v>467</v>
      </c>
      <c r="AQ83" s="205">
        <v>3.0000000000000001E-3</v>
      </c>
      <c r="AR83" s="209">
        <v>0.15</v>
      </c>
      <c r="AS83" s="204">
        <v>3.12</v>
      </c>
      <c r="AT83" s="215">
        <v>12.8</v>
      </c>
      <c r="AU83" s="209" t="s">
        <v>253</v>
      </c>
      <c r="AV83" s="204">
        <v>31.4</v>
      </c>
      <c r="AW83" s="204">
        <v>0.35</v>
      </c>
      <c r="AX83" s="204" t="s">
        <v>68</v>
      </c>
      <c r="AY83" s="204">
        <v>1.2999999999999999E-2</v>
      </c>
      <c r="AZ83" s="204">
        <v>2E-3</v>
      </c>
      <c r="BA83" s="204">
        <v>1.4999999999999999E-2</v>
      </c>
      <c r="BB83" s="210" t="s">
        <v>70</v>
      </c>
      <c r="BC83" s="212"/>
      <c r="BD83" s="212"/>
      <c r="BE83" s="212"/>
      <c r="BF83" s="212"/>
      <c r="BG83" s="212"/>
      <c r="BH83" s="212"/>
      <c r="BI83" s="212"/>
      <c r="BJ83" s="212"/>
      <c r="BK83" s="212"/>
      <c r="BL83" s="212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  <c r="CW83" s="213"/>
      <c r="CX83" s="213"/>
      <c r="CY83" s="213"/>
      <c r="CZ83" s="213"/>
      <c r="DA83" s="213"/>
      <c r="DB83" s="213"/>
      <c r="DC83" s="213"/>
      <c r="DD83" s="213"/>
      <c r="DE83" s="213"/>
      <c r="DF83" s="213"/>
      <c r="DG83" s="213"/>
      <c r="DH83" s="213"/>
      <c r="DI83" s="213"/>
      <c r="DJ83" s="213"/>
      <c r="DK83" s="213"/>
      <c r="DL83" s="213"/>
      <c r="DM83" s="213"/>
      <c r="DN83" s="213"/>
      <c r="DO83" s="213"/>
      <c r="DP83" s="213"/>
      <c r="DQ83" s="213"/>
      <c r="DR83" s="213"/>
      <c r="DS83" s="213"/>
      <c r="DT83" s="213"/>
      <c r="DU83" s="213"/>
      <c r="DV83" s="213"/>
      <c r="DW83" s="213"/>
      <c r="DX83" s="213"/>
      <c r="DY83" s="213"/>
      <c r="DZ83" s="213"/>
      <c r="EA83" s="213"/>
      <c r="EB83" s="213"/>
      <c r="EC83" s="213"/>
      <c r="ED83" s="213"/>
      <c r="EE83" s="213"/>
      <c r="EF83" s="213"/>
      <c r="EG83" s="213"/>
      <c r="EH83" s="213"/>
      <c r="EI83" s="213"/>
      <c r="EJ83" s="213"/>
      <c r="EK83" s="213"/>
      <c r="EL83" s="213"/>
      <c r="EM83" s="213"/>
      <c r="EN83" s="213"/>
      <c r="EO83" s="213"/>
      <c r="EP83" s="213"/>
      <c r="EQ83" s="213"/>
      <c r="ER83" s="213"/>
      <c r="ES83" s="213"/>
      <c r="ET83" s="213"/>
      <c r="EU83" s="213"/>
      <c r="EV83" s="213"/>
      <c r="EW83" s="213"/>
      <c r="EX83" s="213"/>
      <c r="EY83" s="213"/>
      <c r="EZ83" s="213"/>
      <c r="FA83" s="213"/>
      <c r="FB83" s="213"/>
      <c r="FC83" s="213"/>
      <c r="FD83" s="213"/>
      <c r="FE83" s="213"/>
      <c r="FF83" s="213"/>
      <c r="FG83" s="213"/>
      <c r="FH83" s="213"/>
      <c r="FI83" s="213"/>
      <c r="FJ83" s="213"/>
      <c r="FK83" s="213"/>
      <c r="FL83" s="213"/>
      <c r="FM83" s="213"/>
      <c r="FN83" s="213"/>
      <c r="FO83" s="213"/>
      <c r="FP83" s="213"/>
      <c r="FQ83" s="213"/>
      <c r="FR83" s="213"/>
      <c r="FS83" s="213"/>
      <c r="FT83" s="213"/>
      <c r="FU83" s="213"/>
      <c r="FV83" s="213"/>
      <c r="FW83" s="213"/>
      <c r="FX83" s="213"/>
      <c r="FY83" s="213"/>
      <c r="FZ83" s="213"/>
      <c r="GA83" s="213"/>
      <c r="GB83" s="213"/>
      <c r="GC83" s="213"/>
      <c r="GD83" s="213"/>
      <c r="GE83" s="213"/>
      <c r="GF83" s="213"/>
      <c r="GG83" s="213"/>
      <c r="GH83" s="213"/>
      <c r="GI83" s="213"/>
      <c r="GJ83" s="213"/>
      <c r="GK83" s="213"/>
      <c r="GL83" s="213"/>
      <c r="GM83" s="213"/>
      <c r="GN83" s="213"/>
      <c r="GO83" s="213"/>
      <c r="GP83" s="213"/>
      <c r="GQ83" s="213"/>
      <c r="GR83" s="213"/>
      <c r="GS83" s="213"/>
      <c r="GT83" s="213"/>
      <c r="GU83" s="213"/>
      <c r="GV83" s="213"/>
      <c r="GW83" s="213"/>
    </row>
    <row r="84" spans="1:205" ht="13.5" customHeight="1">
      <c r="A84" s="57" t="s">
        <v>145</v>
      </c>
      <c r="B84" s="113"/>
      <c r="C84" s="194" t="s">
        <v>43</v>
      </c>
      <c r="D84" s="165" t="s">
        <v>43</v>
      </c>
      <c r="E84" s="59" t="s">
        <v>73</v>
      </c>
      <c r="F84" s="150" t="s">
        <v>43</v>
      </c>
      <c r="G84" s="150" t="s">
        <v>43</v>
      </c>
      <c r="H84" s="150" t="s">
        <v>43</v>
      </c>
      <c r="I84" s="150" t="s">
        <v>43</v>
      </c>
      <c r="J84" s="156" t="s">
        <v>43</v>
      </c>
      <c r="K84" s="165" t="s">
        <v>43</v>
      </c>
      <c r="L84" s="195" t="s">
        <v>43</v>
      </c>
      <c r="M84" s="150" t="s">
        <v>43</v>
      </c>
      <c r="N84" s="150" t="s">
        <v>43</v>
      </c>
      <c r="O84" s="150" t="s">
        <v>43</v>
      </c>
      <c r="P84" s="150" t="s">
        <v>43</v>
      </c>
      <c r="Q84" s="150" t="s">
        <v>43</v>
      </c>
      <c r="R84" s="150" t="s">
        <v>43</v>
      </c>
      <c r="S84" s="150" t="s">
        <v>43</v>
      </c>
      <c r="T84" s="150" t="s">
        <v>43</v>
      </c>
      <c r="U84" s="156" t="s">
        <v>43</v>
      </c>
      <c r="V84" s="271" t="s">
        <v>43</v>
      </c>
      <c r="W84" s="57" t="s">
        <v>145</v>
      </c>
      <c r="X84" s="113"/>
      <c r="Y84" s="285">
        <f>ABS((Y82-Y83)/(Y82+Y83))*2</f>
        <v>0.20408163265306128</v>
      </c>
      <c r="Z84" s="285" t="s">
        <v>72</v>
      </c>
      <c r="AA84" s="285" t="s">
        <v>72</v>
      </c>
      <c r="AB84" s="285">
        <f>ABS((AB82-AB83)/(AB82+AB83))*2</f>
        <v>2.2471910112359571E-2</v>
      </c>
      <c r="AC84" s="285" t="s">
        <v>72</v>
      </c>
      <c r="AD84" s="285" t="s">
        <v>72</v>
      </c>
      <c r="AE84" s="285" t="s">
        <v>72</v>
      </c>
      <c r="AF84" s="285">
        <f>ABS((AF82-AF83)/(AF82+AF83))*2</f>
        <v>8.6330935251797743E-3</v>
      </c>
      <c r="AG84" s="285" t="s">
        <v>72</v>
      </c>
      <c r="AH84" s="285" t="s">
        <v>72</v>
      </c>
      <c r="AI84" s="285">
        <f>ABS((AI82-AI83)/(AI82+AI83))*2</f>
        <v>0</v>
      </c>
      <c r="AJ84" s="285">
        <f>ABS((AJ82-AJ83)/(AJ82+AJ83))*2</f>
        <v>9.3023255813953556E-3</v>
      </c>
      <c r="AK84" s="285" t="s">
        <v>72</v>
      </c>
      <c r="AL84" s="285">
        <f>ABS((AL82-AL83)/(AL82+AL83))*2</f>
        <v>3.6144578313252879E-2</v>
      </c>
      <c r="AM84" s="285">
        <f>ABS((AM82-AM83)/(AM82+AM83))*2</f>
        <v>0</v>
      </c>
      <c r="AN84" s="318" t="s">
        <v>72</v>
      </c>
      <c r="AO84" s="57" t="s">
        <v>145</v>
      </c>
      <c r="AP84" s="113"/>
      <c r="AQ84" s="160" t="s">
        <v>72</v>
      </c>
      <c r="AR84" s="317">
        <f>ABS((AR82-AR83)/(AR82+AR83))*2</f>
        <v>0.14285714285714277</v>
      </c>
      <c r="AS84" s="317">
        <f t="shared" ref="AS84:AY84" si="1">ABS((AS82-AS83)/(AS82+AS83))*2</f>
        <v>0</v>
      </c>
      <c r="AT84" s="317">
        <f t="shared" si="1"/>
        <v>8.1300813008130079E-2</v>
      </c>
      <c r="AU84" s="317" t="s">
        <v>72</v>
      </c>
      <c r="AV84" s="317">
        <f t="shared" si="1"/>
        <v>1.2820512820512775E-2</v>
      </c>
      <c r="AW84" s="317">
        <f t="shared" si="1"/>
        <v>0</v>
      </c>
      <c r="AX84" s="317" t="s">
        <v>72</v>
      </c>
      <c r="AY84" s="317">
        <f t="shared" si="1"/>
        <v>0.16666666666666666</v>
      </c>
      <c r="AZ84" s="317" t="s">
        <v>72</v>
      </c>
      <c r="BA84" s="317" t="s">
        <v>72</v>
      </c>
      <c r="BB84" s="316" t="s">
        <v>72</v>
      </c>
      <c r="BC84" s="45"/>
      <c r="BD84" s="45"/>
      <c r="BE84" s="45"/>
      <c r="BF84" s="45"/>
      <c r="BG84" s="45"/>
      <c r="BH84" s="45"/>
      <c r="BI84" s="45"/>
      <c r="BJ84" s="45"/>
      <c r="BK84" s="45"/>
      <c r="BL84" s="45"/>
    </row>
    <row r="85" spans="1:205" s="450" customFormat="1" ht="13.5" customHeight="1">
      <c r="A85" s="443"/>
      <c r="B85" s="444" t="s">
        <v>517</v>
      </c>
      <c r="C85" s="240">
        <v>7.15</v>
      </c>
      <c r="D85" s="445"/>
      <c r="E85" s="204">
        <v>50</v>
      </c>
      <c r="F85" s="446"/>
      <c r="G85" s="446"/>
      <c r="H85" s="444"/>
      <c r="I85" s="446"/>
      <c r="J85" s="210" t="s">
        <v>43</v>
      </c>
      <c r="K85" s="245">
        <v>240</v>
      </c>
      <c r="L85" s="246">
        <v>430</v>
      </c>
      <c r="M85" s="204">
        <v>6.0000000000000001E-3</v>
      </c>
      <c r="N85" s="204">
        <v>12.9</v>
      </c>
      <c r="O85" s="204" t="s">
        <v>132</v>
      </c>
      <c r="P85" s="204">
        <v>17.100000000000001</v>
      </c>
      <c r="Q85" s="204">
        <v>40.299999999999997</v>
      </c>
      <c r="R85" s="204"/>
      <c r="S85" s="204">
        <v>49.1</v>
      </c>
      <c r="T85" s="204"/>
      <c r="U85" s="210" t="s">
        <v>96</v>
      </c>
      <c r="V85" s="269"/>
      <c r="W85" s="217"/>
      <c r="X85" s="204" t="s">
        <v>517</v>
      </c>
      <c r="Y85" s="470">
        <v>0.19</v>
      </c>
      <c r="Z85" s="204" t="s">
        <v>68</v>
      </c>
      <c r="AA85" s="204" t="s">
        <v>519</v>
      </c>
      <c r="AB85" s="204">
        <v>1.2999999999999999E-2</v>
      </c>
      <c r="AC85" s="204" t="s">
        <v>68</v>
      </c>
      <c r="AD85" s="215" t="s">
        <v>71</v>
      </c>
      <c r="AE85" s="215" t="s">
        <v>508</v>
      </c>
      <c r="AF85" s="204">
        <v>13.7</v>
      </c>
      <c r="AG85" s="204" t="s">
        <v>68</v>
      </c>
      <c r="AH85" s="215">
        <v>2.9999999999999997E-4</v>
      </c>
      <c r="AI85" s="209" t="s">
        <v>68</v>
      </c>
      <c r="AJ85" s="211">
        <v>0.33</v>
      </c>
      <c r="AK85" s="209" t="s">
        <v>68</v>
      </c>
      <c r="AL85" s="287">
        <v>3.9</v>
      </c>
      <c r="AM85" s="204">
        <v>6.3E-2</v>
      </c>
      <c r="AN85" s="210" t="s">
        <v>254</v>
      </c>
      <c r="AO85" s="217"/>
      <c r="AP85" s="204" t="s">
        <v>517</v>
      </c>
      <c r="AQ85" s="205" t="s">
        <v>68</v>
      </c>
      <c r="AR85" s="209">
        <v>0.16</v>
      </c>
      <c r="AS85" s="204">
        <v>1.33</v>
      </c>
      <c r="AT85" s="215">
        <v>10.5</v>
      </c>
      <c r="AU85" s="209" t="s">
        <v>253</v>
      </c>
      <c r="AV85" s="297">
        <v>11.2</v>
      </c>
      <c r="AW85" s="204">
        <v>9.8000000000000004E-2</v>
      </c>
      <c r="AX85" s="204" t="s">
        <v>68</v>
      </c>
      <c r="AY85" s="204">
        <v>1.0999999999999999E-2</v>
      </c>
      <c r="AZ85" s="204" t="s">
        <v>68</v>
      </c>
      <c r="BA85" s="204">
        <v>1.0999999999999999E-2</v>
      </c>
      <c r="BB85" s="210" t="s">
        <v>70</v>
      </c>
      <c r="BC85" s="212"/>
      <c r="BD85" s="448"/>
      <c r="BE85" s="448"/>
      <c r="BF85" s="448"/>
      <c r="BG85" s="448"/>
      <c r="BH85" s="448"/>
      <c r="BI85" s="448"/>
      <c r="BJ85" s="448"/>
      <c r="BK85" s="448"/>
      <c r="BL85" s="448"/>
      <c r="BM85" s="449"/>
      <c r="BN85" s="449"/>
      <c r="BO85" s="449"/>
      <c r="BP85" s="449"/>
      <c r="BQ85" s="449"/>
      <c r="BR85" s="449"/>
      <c r="BS85" s="449"/>
      <c r="BT85" s="449"/>
      <c r="BU85" s="449"/>
      <c r="BV85" s="449"/>
      <c r="BW85" s="449"/>
      <c r="BX85" s="449"/>
      <c r="BY85" s="449"/>
      <c r="BZ85" s="449"/>
      <c r="CA85" s="449"/>
      <c r="CB85" s="449"/>
      <c r="CC85" s="449"/>
      <c r="CD85" s="449"/>
      <c r="CE85" s="449"/>
      <c r="CF85" s="449"/>
      <c r="CG85" s="449"/>
      <c r="CH85" s="449"/>
      <c r="CI85" s="449"/>
      <c r="CJ85" s="449"/>
      <c r="CK85" s="449"/>
      <c r="CL85" s="449"/>
      <c r="CM85" s="449"/>
      <c r="CN85" s="449"/>
      <c r="CO85" s="449"/>
      <c r="CP85" s="449"/>
      <c r="CQ85" s="449"/>
      <c r="CR85" s="449"/>
      <c r="CS85" s="449"/>
      <c r="CT85" s="449"/>
      <c r="CU85" s="449"/>
      <c r="CV85" s="449"/>
      <c r="CW85" s="449"/>
      <c r="CX85" s="449"/>
      <c r="CY85" s="449"/>
      <c r="CZ85" s="449"/>
      <c r="DA85" s="449"/>
      <c r="DB85" s="449"/>
      <c r="DC85" s="449"/>
      <c r="DD85" s="449"/>
      <c r="DE85" s="449"/>
      <c r="DF85" s="449"/>
      <c r="DG85" s="449"/>
      <c r="DH85" s="449"/>
      <c r="DI85" s="449"/>
      <c r="DJ85" s="449"/>
      <c r="DK85" s="449"/>
      <c r="DL85" s="449"/>
      <c r="DM85" s="449"/>
      <c r="DN85" s="449"/>
      <c r="DO85" s="449"/>
      <c r="DP85" s="449"/>
      <c r="DQ85" s="449"/>
      <c r="DR85" s="449"/>
      <c r="DS85" s="449"/>
      <c r="DT85" s="449"/>
      <c r="DU85" s="449"/>
      <c r="DV85" s="449"/>
      <c r="DW85" s="449"/>
      <c r="DX85" s="449"/>
      <c r="DY85" s="449"/>
      <c r="DZ85" s="449"/>
      <c r="EA85" s="449"/>
      <c r="EB85" s="449"/>
      <c r="EC85" s="449"/>
      <c r="ED85" s="449"/>
      <c r="EE85" s="449"/>
      <c r="EF85" s="449"/>
      <c r="EG85" s="449"/>
      <c r="EH85" s="449"/>
      <c r="EI85" s="449"/>
      <c r="EJ85" s="449"/>
      <c r="EK85" s="449"/>
      <c r="EL85" s="449"/>
      <c r="EM85" s="449"/>
      <c r="EN85" s="449"/>
      <c r="EO85" s="449"/>
      <c r="EP85" s="449"/>
      <c r="EQ85" s="449"/>
      <c r="ER85" s="449"/>
      <c r="ES85" s="449"/>
      <c r="ET85" s="449"/>
      <c r="EU85" s="449"/>
      <c r="EV85" s="449"/>
      <c r="EW85" s="449"/>
      <c r="EX85" s="449"/>
      <c r="EY85" s="449"/>
      <c r="EZ85" s="449"/>
      <c r="FA85" s="449"/>
      <c r="FB85" s="449"/>
      <c r="FC85" s="449"/>
      <c r="FD85" s="449"/>
      <c r="FE85" s="449"/>
      <c r="FF85" s="449"/>
      <c r="FG85" s="449"/>
      <c r="FH85" s="449"/>
      <c r="FI85" s="449"/>
      <c r="FJ85" s="449"/>
      <c r="FK85" s="449"/>
      <c r="FL85" s="449"/>
      <c r="FM85" s="449"/>
      <c r="FN85" s="449"/>
      <c r="FO85" s="449"/>
      <c r="FP85" s="449"/>
      <c r="FQ85" s="449"/>
      <c r="FR85" s="449"/>
      <c r="FS85" s="449"/>
      <c r="FT85" s="449"/>
      <c r="FU85" s="449"/>
      <c r="FV85" s="449"/>
      <c r="FW85" s="449"/>
      <c r="FX85" s="449"/>
      <c r="FY85" s="449"/>
      <c r="FZ85" s="449"/>
      <c r="GA85" s="449"/>
      <c r="GB85" s="449"/>
      <c r="GC85" s="449"/>
      <c r="GD85" s="449"/>
      <c r="GE85" s="449"/>
      <c r="GF85" s="449"/>
      <c r="GG85" s="449"/>
      <c r="GH85" s="449"/>
      <c r="GI85" s="449"/>
      <c r="GJ85" s="449"/>
      <c r="GK85" s="449"/>
      <c r="GL85" s="449"/>
      <c r="GM85" s="449"/>
      <c r="GN85" s="449"/>
      <c r="GO85" s="449"/>
      <c r="GP85" s="449"/>
      <c r="GQ85" s="449"/>
      <c r="GR85" s="449"/>
      <c r="GS85" s="449"/>
      <c r="GT85" s="449"/>
      <c r="GU85" s="449"/>
      <c r="GV85" s="449"/>
      <c r="GW85" s="449"/>
    </row>
    <row r="86" spans="1:205" ht="11.25" customHeight="1">
      <c r="A86" s="74" t="s">
        <v>84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6"/>
      <c r="V86" s="76"/>
      <c r="W86" s="74" t="s">
        <v>84</v>
      </c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6"/>
      <c r="AO86" s="74" t="s">
        <v>84</v>
      </c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6"/>
      <c r="BC86" s="45"/>
      <c r="BD86" s="45"/>
      <c r="BE86" s="45"/>
      <c r="BF86" s="45"/>
      <c r="BG86" s="45"/>
      <c r="BH86" s="45"/>
      <c r="BI86" s="45"/>
      <c r="BJ86" s="45"/>
      <c r="BK86" s="45"/>
      <c r="BL86" s="45"/>
    </row>
    <row r="87" spans="1:205" s="258" customFormat="1" ht="61.5" customHeight="1">
      <c r="A87" s="715" t="s">
        <v>290</v>
      </c>
      <c r="B87" s="716"/>
      <c r="C87" s="249" t="s">
        <v>300</v>
      </c>
      <c r="D87" s="249" t="s">
        <v>458</v>
      </c>
      <c r="E87" s="250" t="s">
        <v>85</v>
      </c>
      <c r="F87" s="251" t="s">
        <v>85</v>
      </c>
      <c r="G87" s="251" t="s">
        <v>287</v>
      </c>
      <c r="H87" s="153" t="s">
        <v>85</v>
      </c>
      <c r="I87" s="251" t="s">
        <v>85</v>
      </c>
      <c r="J87" s="252" t="s">
        <v>85</v>
      </c>
      <c r="K87" s="253" t="s">
        <v>459</v>
      </c>
      <c r="L87" s="254">
        <v>200000</v>
      </c>
      <c r="M87" s="153" t="s">
        <v>487</v>
      </c>
      <c r="N87" s="251" t="s">
        <v>85</v>
      </c>
      <c r="O87" s="153" t="s">
        <v>288</v>
      </c>
      <c r="P87" s="251">
        <v>100</v>
      </c>
      <c r="Q87" s="153" t="s">
        <v>295</v>
      </c>
      <c r="R87" s="251" t="s">
        <v>85</v>
      </c>
      <c r="S87" s="251" t="s">
        <v>85</v>
      </c>
      <c r="T87" s="251" t="s">
        <v>85</v>
      </c>
      <c r="U87" s="252" t="s">
        <v>85</v>
      </c>
      <c r="V87" s="273" t="s">
        <v>85</v>
      </c>
      <c r="W87" s="715" t="s">
        <v>290</v>
      </c>
      <c r="X87" s="716"/>
      <c r="Y87" s="255" t="s">
        <v>85</v>
      </c>
      <c r="Z87" s="251">
        <v>0.02</v>
      </c>
      <c r="AA87" s="251">
        <v>5.0000000000000001E-3</v>
      </c>
      <c r="AB87" s="251" t="s">
        <v>97</v>
      </c>
      <c r="AC87" s="251" t="s">
        <v>269</v>
      </c>
      <c r="AD87" s="251" t="s">
        <v>85</v>
      </c>
      <c r="AE87" s="153" t="s">
        <v>302</v>
      </c>
      <c r="AF87" s="153" t="s">
        <v>85</v>
      </c>
      <c r="AG87" s="251" t="s">
        <v>303</v>
      </c>
      <c r="AH87" s="251">
        <v>8.9999999999999998E-4</v>
      </c>
      <c r="AI87" s="251" t="s">
        <v>304</v>
      </c>
      <c r="AJ87" s="251">
        <v>0.3</v>
      </c>
      <c r="AK87" s="251" t="s">
        <v>305</v>
      </c>
      <c r="AL87" s="251" t="s">
        <v>85</v>
      </c>
      <c r="AM87" s="153" t="s">
        <v>306</v>
      </c>
      <c r="AN87" s="252">
        <v>2</v>
      </c>
      <c r="AO87" s="715" t="s">
        <v>290</v>
      </c>
      <c r="AP87" s="716"/>
      <c r="AQ87" s="256" t="s">
        <v>460</v>
      </c>
      <c r="AR87" s="255" t="s">
        <v>85</v>
      </c>
      <c r="AS87" s="251" t="s">
        <v>85</v>
      </c>
      <c r="AT87" s="251" t="s">
        <v>85</v>
      </c>
      <c r="AU87" s="253" t="s">
        <v>521</v>
      </c>
      <c r="AV87" s="251" t="s">
        <v>85</v>
      </c>
      <c r="AW87" s="251" t="s">
        <v>85</v>
      </c>
      <c r="AX87" s="251" t="s">
        <v>85</v>
      </c>
      <c r="AY87" s="251" t="s">
        <v>461</v>
      </c>
      <c r="AZ87" s="251" t="s">
        <v>85</v>
      </c>
      <c r="BA87" s="153" t="s">
        <v>520</v>
      </c>
      <c r="BB87" s="252" t="s">
        <v>85</v>
      </c>
      <c r="BC87" s="257"/>
      <c r="BD87" s="257"/>
      <c r="BE87" s="257"/>
      <c r="BF87" s="257"/>
      <c r="BG87" s="257"/>
      <c r="BH87" s="257"/>
      <c r="BI87" s="257"/>
      <c r="BJ87" s="257"/>
      <c r="BK87" s="257"/>
      <c r="BL87" s="257"/>
    </row>
    <row r="88" spans="1:205" ht="3.75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</row>
    <row r="89" spans="1:205">
      <c r="A89" s="41" t="s">
        <v>494</v>
      </c>
      <c r="B89" s="45"/>
      <c r="C89" s="45"/>
      <c r="D89" s="45"/>
      <c r="E89" s="45"/>
      <c r="F89" s="45"/>
      <c r="G89" s="45"/>
      <c r="H89" s="45"/>
      <c r="I89" s="45"/>
      <c r="J89" s="45"/>
      <c r="L89" s="97" t="s">
        <v>457</v>
      </c>
      <c r="M89" s="97"/>
      <c r="N89" s="45"/>
      <c r="O89" s="45"/>
      <c r="P89" s="45"/>
      <c r="Q89" s="45"/>
      <c r="R89" s="45"/>
      <c r="S89" s="45"/>
      <c r="T89" s="45"/>
      <c r="U89" s="45"/>
      <c r="V89" s="45"/>
      <c r="W89" s="41" t="s">
        <v>494</v>
      </c>
      <c r="X89" s="45"/>
      <c r="Y89" s="45"/>
      <c r="Z89" s="45"/>
      <c r="AA89" s="45"/>
      <c r="AB89" s="45"/>
      <c r="AC89" s="45"/>
      <c r="AD89" s="45"/>
      <c r="AE89" s="45"/>
      <c r="AF89" s="97" t="s">
        <v>457</v>
      </c>
      <c r="AJ89" s="45"/>
      <c r="AK89" s="45"/>
      <c r="AL89" s="45"/>
      <c r="AM89" s="45"/>
      <c r="AN89" s="45"/>
      <c r="AO89" s="41" t="s">
        <v>494</v>
      </c>
      <c r="AP89" s="45"/>
      <c r="AQ89" s="45"/>
      <c r="AR89" s="45"/>
      <c r="AS89" s="45"/>
      <c r="AT89" s="45"/>
      <c r="AU89" s="45"/>
      <c r="AV89" s="97" t="s">
        <v>457</v>
      </c>
      <c r="AW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</row>
    <row r="90" spans="1:205" ht="12.75" customHeight="1">
      <c r="A90" s="41"/>
      <c r="B90" s="41" t="s">
        <v>495</v>
      </c>
      <c r="C90" s="45"/>
      <c r="D90" s="45"/>
      <c r="E90" s="45"/>
      <c r="F90" s="45"/>
      <c r="G90" s="45"/>
      <c r="H90" s="45"/>
      <c r="I90" s="45"/>
      <c r="J90" s="45"/>
      <c r="L90" s="97" t="s">
        <v>366</v>
      </c>
      <c r="M90" s="97"/>
      <c r="N90" s="45"/>
      <c r="O90" s="45"/>
      <c r="P90" s="45"/>
      <c r="Q90" s="45"/>
      <c r="R90" s="45"/>
      <c r="S90" s="45"/>
      <c r="T90" s="45"/>
      <c r="U90" s="45"/>
      <c r="V90" s="45"/>
      <c r="W90" s="41"/>
      <c r="X90" s="41" t="s">
        <v>495</v>
      </c>
      <c r="Y90" s="45"/>
      <c r="Z90" s="45"/>
      <c r="AA90" s="45"/>
      <c r="AB90" s="45"/>
      <c r="AC90" s="45"/>
      <c r="AD90" s="45"/>
      <c r="AE90" s="45"/>
      <c r="AF90" s="97" t="s">
        <v>366</v>
      </c>
      <c r="AJ90" s="45"/>
      <c r="AK90" s="45"/>
      <c r="AL90" s="45"/>
      <c r="AM90" s="45"/>
      <c r="AN90" s="45"/>
      <c r="AO90" s="41"/>
      <c r="AP90" s="41" t="s">
        <v>495</v>
      </c>
      <c r="AQ90" s="45"/>
      <c r="AR90" s="45"/>
      <c r="AS90" s="45"/>
      <c r="AT90" s="45"/>
      <c r="AU90" s="45"/>
      <c r="AV90" s="97" t="s">
        <v>366</v>
      </c>
      <c r="AW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</row>
    <row r="91" spans="1:205">
      <c r="B91" s="41" t="s">
        <v>522</v>
      </c>
      <c r="C91" s="45"/>
      <c r="D91" s="45"/>
      <c r="E91" s="45"/>
      <c r="F91" s="45"/>
      <c r="G91" s="45"/>
      <c r="H91" s="45"/>
      <c r="I91" s="45"/>
      <c r="J91" s="45"/>
      <c r="L91" s="97" t="s">
        <v>296</v>
      </c>
      <c r="M91" s="97"/>
      <c r="N91" s="45"/>
      <c r="O91" s="45"/>
      <c r="P91" s="45"/>
      <c r="Q91" s="45"/>
      <c r="R91" s="45"/>
      <c r="S91" s="45"/>
      <c r="T91" s="45"/>
      <c r="U91" s="45"/>
      <c r="V91" s="45"/>
      <c r="X91" s="41" t="s">
        <v>522</v>
      </c>
      <c r="Y91" s="45"/>
      <c r="Z91" s="45"/>
      <c r="AA91" s="45"/>
      <c r="AB91" s="45"/>
      <c r="AC91" s="45"/>
      <c r="AD91" s="45"/>
      <c r="AE91" s="45"/>
      <c r="AF91" s="97" t="s">
        <v>296</v>
      </c>
      <c r="AJ91" s="45"/>
      <c r="AK91" s="45"/>
      <c r="AL91" s="45"/>
      <c r="AM91" s="45"/>
      <c r="AN91" s="45"/>
      <c r="AP91" s="41" t="s">
        <v>496</v>
      </c>
      <c r="AQ91" s="45"/>
      <c r="AR91" s="45"/>
      <c r="AS91" s="45"/>
      <c r="AT91" s="45"/>
      <c r="AU91" s="45"/>
      <c r="AV91" s="97" t="s">
        <v>296</v>
      </c>
      <c r="AW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</row>
    <row r="92" spans="1:205">
      <c r="A92" s="41" t="s">
        <v>86</v>
      </c>
      <c r="L92" s="97" t="s">
        <v>297</v>
      </c>
      <c r="M92" s="97"/>
      <c r="W92" s="41" t="s">
        <v>86</v>
      </c>
      <c r="AF92" s="97" t="s">
        <v>297</v>
      </c>
      <c r="AO92" s="41" t="s">
        <v>86</v>
      </c>
      <c r="AV92" s="97" t="s">
        <v>297</v>
      </c>
    </row>
    <row r="93" spans="1:205">
      <c r="A93" s="2" t="s">
        <v>87</v>
      </c>
      <c r="L93" s="97" t="s">
        <v>485</v>
      </c>
      <c r="M93" s="97"/>
      <c r="W93" s="2" t="s">
        <v>87</v>
      </c>
      <c r="AF93" s="97" t="s">
        <v>485</v>
      </c>
      <c r="AO93" s="2" t="s">
        <v>87</v>
      </c>
      <c r="AV93" s="97" t="s">
        <v>485</v>
      </c>
    </row>
    <row r="94" spans="1:205">
      <c r="A94" s="2" t="s">
        <v>88</v>
      </c>
      <c r="L94" s="97" t="s">
        <v>298</v>
      </c>
      <c r="M94" s="97"/>
      <c r="W94" s="2" t="s">
        <v>88</v>
      </c>
      <c r="AF94" s="97" t="s">
        <v>298</v>
      </c>
      <c r="AO94" s="2" t="s">
        <v>88</v>
      </c>
      <c r="AV94" s="97" t="s">
        <v>298</v>
      </c>
    </row>
    <row r="95" spans="1:205">
      <c r="A95" s="2" t="s">
        <v>89</v>
      </c>
      <c r="L95" s="97" t="s">
        <v>486</v>
      </c>
      <c r="M95" s="97"/>
      <c r="W95" s="2" t="s">
        <v>89</v>
      </c>
      <c r="AF95" s="97" t="s">
        <v>486</v>
      </c>
      <c r="AO95" s="2" t="s">
        <v>89</v>
      </c>
      <c r="AV95" s="97" t="s">
        <v>486</v>
      </c>
    </row>
    <row r="96" spans="1:205" ht="12.75" customHeight="1">
      <c r="A96" s="97" t="s">
        <v>283</v>
      </c>
      <c r="L96" s="97" t="s">
        <v>299</v>
      </c>
      <c r="M96" s="97"/>
      <c r="W96" s="97" t="s">
        <v>283</v>
      </c>
      <c r="AF96" s="97" t="s">
        <v>299</v>
      </c>
      <c r="AO96" s="97" t="s">
        <v>283</v>
      </c>
      <c r="AV96" s="97" t="s">
        <v>299</v>
      </c>
    </row>
    <row r="97" spans="1:205">
      <c r="L97" s="335" t="s">
        <v>334</v>
      </c>
      <c r="M97" s="335"/>
      <c r="W97" s="12" t="s">
        <v>502</v>
      </c>
      <c r="AF97" s="335" t="s">
        <v>334</v>
      </c>
      <c r="AV97" s="335" t="s">
        <v>334</v>
      </c>
    </row>
    <row r="98" spans="1:205" ht="12.75" customHeight="1">
      <c r="A98" s="3" t="s">
        <v>90</v>
      </c>
      <c r="B98" s="2" t="s">
        <v>301</v>
      </c>
      <c r="L98" s="335" t="s">
        <v>322</v>
      </c>
      <c r="M98" s="335"/>
      <c r="W98" s="3" t="s">
        <v>90</v>
      </c>
      <c r="X98" s="2" t="s">
        <v>301</v>
      </c>
      <c r="AF98" s="335" t="s">
        <v>322</v>
      </c>
      <c r="AO98" s="3" t="s">
        <v>90</v>
      </c>
      <c r="AP98" s="2" t="s">
        <v>301</v>
      </c>
      <c r="AV98" s="335" t="s">
        <v>322</v>
      </c>
    </row>
    <row r="99" spans="1:205" ht="12.75" customHeight="1">
      <c r="A99" s="459"/>
      <c r="B99" s="2"/>
      <c r="L99" s="335"/>
      <c r="M99" s="335"/>
      <c r="W99" s="459"/>
      <c r="X99" s="2"/>
      <c r="AF99" s="335"/>
      <c r="AO99" s="459"/>
      <c r="AP99" s="2"/>
      <c r="AV99" s="335"/>
    </row>
    <row r="100" spans="1:205" ht="15">
      <c r="A100" s="44" t="s">
        <v>512</v>
      </c>
      <c r="B100" s="45"/>
      <c r="W100" s="44" t="s">
        <v>512</v>
      </c>
      <c r="X100" s="45"/>
      <c r="AO100" s="44" t="s">
        <v>512</v>
      </c>
      <c r="AP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</row>
    <row r="101" spans="1:205" ht="9" customHeight="1">
      <c r="A101" s="44"/>
      <c r="B101" s="45"/>
      <c r="W101" s="44"/>
      <c r="X101" s="45"/>
      <c r="AO101" s="44"/>
      <c r="AP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</row>
    <row r="102" spans="1:205" ht="13.5" customHeight="1">
      <c r="A102" s="69"/>
      <c r="B102" s="106"/>
      <c r="C102" s="103" t="s">
        <v>99</v>
      </c>
      <c r="D102" s="103"/>
      <c r="E102" s="70"/>
      <c r="F102" s="70"/>
      <c r="G102" s="70"/>
      <c r="H102" s="70"/>
      <c r="I102" s="70"/>
      <c r="J102" s="71"/>
      <c r="K102" s="103" t="s">
        <v>100</v>
      </c>
      <c r="L102" s="70"/>
      <c r="M102" s="70"/>
      <c r="N102" s="70"/>
      <c r="O102" s="70"/>
      <c r="P102" s="70"/>
      <c r="Q102" s="70"/>
      <c r="R102" s="70"/>
      <c r="S102" s="70"/>
      <c r="T102" s="70"/>
      <c r="U102" s="71"/>
      <c r="V102" s="71"/>
      <c r="W102" s="69"/>
      <c r="X102" s="106"/>
      <c r="Y102" s="103" t="s">
        <v>101</v>
      </c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1"/>
      <c r="AO102" s="69"/>
      <c r="AP102" s="106"/>
      <c r="AQ102" s="103" t="s">
        <v>101</v>
      </c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1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</row>
    <row r="103" spans="1:205" s="330" customFormat="1" ht="13.5" customHeight="1">
      <c r="A103" s="72"/>
      <c r="B103" s="107"/>
      <c r="C103" s="162"/>
      <c r="D103" s="49"/>
      <c r="E103" s="46"/>
      <c r="F103" s="46"/>
      <c r="G103" s="46" t="s">
        <v>284</v>
      </c>
      <c r="H103" s="46" t="s">
        <v>255</v>
      </c>
      <c r="I103" s="46"/>
      <c r="J103" s="73"/>
      <c r="K103" s="49" t="s">
        <v>111</v>
      </c>
      <c r="L103" s="46"/>
      <c r="M103" s="46"/>
      <c r="N103" s="46"/>
      <c r="O103" s="46"/>
      <c r="P103" s="46"/>
      <c r="Q103" s="46" t="s">
        <v>102</v>
      </c>
      <c r="R103" s="46" t="s">
        <v>107</v>
      </c>
      <c r="S103" s="46" t="s">
        <v>109</v>
      </c>
      <c r="T103" s="46" t="s">
        <v>103</v>
      </c>
      <c r="U103" s="63"/>
      <c r="V103" s="263"/>
      <c r="W103" s="72"/>
      <c r="X103" s="107"/>
      <c r="Y103" s="49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73"/>
      <c r="AO103" s="72"/>
      <c r="AP103" s="107"/>
      <c r="AQ103" s="162"/>
      <c r="AR103" s="49"/>
      <c r="AS103" s="46"/>
      <c r="AT103" s="79"/>
      <c r="AU103" s="49"/>
      <c r="AV103" s="46"/>
      <c r="AW103" s="46"/>
      <c r="AX103" s="46"/>
      <c r="AY103" s="46"/>
      <c r="AZ103" s="46"/>
      <c r="BA103" s="46"/>
      <c r="BB103" s="63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</row>
    <row r="104" spans="1:205" s="330" customFormat="1" ht="13.5" customHeight="1">
      <c r="A104" s="47" t="s">
        <v>0</v>
      </c>
      <c r="B104" s="108" t="s">
        <v>0</v>
      </c>
      <c r="C104" s="163" t="s">
        <v>3</v>
      </c>
      <c r="D104" s="49" t="s">
        <v>245</v>
      </c>
      <c r="E104" s="46" t="s">
        <v>4</v>
      </c>
      <c r="F104" s="46" t="s">
        <v>6</v>
      </c>
      <c r="G104" s="46" t="s">
        <v>285</v>
      </c>
      <c r="H104" s="46" t="s">
        <v>256</v>
      </c>
      <c r="I104" s="46" t="s">
        <v>92</v>
      </c>
      <c r="J104" s="63" t="s">
        <v>128</v>
      </c>
      <c r="K104" s="49" t="s">
        <v>112</v>
      </c>
      <c r="L104" s="46" t="s">
        <v>11</v>
      </c>
      <c r="M104" s="46" t="s">
        <v>12</v>
      </c>
      <c r="N104" s="46" t="s">
        <v>10</v>
      </c>
      <c r="O104" s="46" t="s">
        <v>9</v>
      </c>
      <c r="P104" s="46" t="s">
        <v>13</v>
      </c>
      <c r="Q104" s="46" t="s">
        <v>257</v>
      </c>
      <c r="R104" s="46" t="s">
        <v>106</v>
      </c>
      <c r="S104" s="46" t="s">
        <v>108</v>
      </c>
      <c r="T104" s="46" t="s">
        <v>110</v>
      </c>
      <c r="U104" s="63" t="s">
        <v>93</v>
      </c>
      <c r="V104" s="264" t="s">
        <v>94</v>
      </c>
      <c r="W104" s="47" t="s">
        <v>0</v>
      </c>
      <c r="X104" s="108" t="s">
        <v>0</v>
      </c>
      <c r="Y104" s="49" t="s">
        <v>14</v>
      </c>
      <c r="Z104" s="46" t="s">
        <v>15</v>
      </c>
      <c r="AA104" s="46" t="s">
        <v>16</v>
      </c>
      <c r="AB104" s="46" t="s">
        <v>17</v>
      </c>
      <c r="AC104" s="46" t="s">
        <v>18</v>
      </c>
      <c r="AD104" s="46" t="s">
        <v>19</v>
      </c>
      <c r="AE104" s="46" t="s">
        <v>20</v>
      </c>
      <c r="AF104" s="46" t="s">
        <v>21</v>
      </c>
      <c r="AG104" s="46" t="s">
        <v>22</v>
      </c>
      <c r="AH104" s="46" t="s">
        <v>23</v>
      </c>
      <c r="AI104" s="46" t="s">
        <v>24</v>
      </c>
      <c r="AJ104" s="46" t="s">
        <v>25</v>
      </c>
      <c r="AK104" s="46" t="s">
        <v>26</v>
      </c>
      <c r="AL104" s="46" t="s">
        <v>27</v>
      </c>
      <c r="AM104" s="46" t="s">
        <v>28</v>
      </c>
      <c r="AN104" s="63" t="s">
        <v>29</v>
      </c>
      <c r="AO104" s="47" t="s">
        <v>0</v>
      </c>
      <c r="AP104" s="108" t="s">
        <v>0</v>
      </c>
      <c r="AQ104" s="163" t="s">
        <v>30</v>
      </c>
      <c r="AR104" s="49" t="s">
        <v>31</v>
      </c>
      <c r="AS104" s="46" t="s">
        <v>32</v>
      </c>
      <c r="AT104" s="80" t="s">
        <v>41</v>
      </c>
      <c r="AU104" s="49" t="s">
        <v>33</v>
      </c>
      <c r="AV104" s="46" t="s">
        <v>34</v>
      </c>
      <c r="AW104" s="46" t="s">
        <v>35</v>
      </c>
      <c r="AX104" s="46" t="s">
        <v>36</v>
      </c>
      <c r="AY104" s="46" t="s">
        <v>37</v>
      </c>
      <c r="AZ104" s="46" t="s">
        <v>38</v>
      </c>
      <c r="BA104" s="46" t="s">
        <v>39</v>
      </c>
      <c r="BB104" s="63" t="s">
        <v>40</v>
      </c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</row>
    <row r="105" spans="1:205" s="331" customFormat="1" ht="13.5" customHeight="1">
      <c r="A105" s="48" t="s">
        <v>1</v>
      </c>
      <c r="B105" s="109" t="s">
        <v>2</v>
      </c>
      <c r="C105" s="161" t="s">
        <v>189</v>
      </c>
      <c r="D105" s="158" t="s">
        <v>282</v>
      </c>
      <c r="E105" s="119" t="s">
        <v>5</v>
      </c>
      <c r="F105" s="119" t="s">
        <v>7</v>
      </c>
      <c r="G105" s="119" t="s">
        <v>286</v>
      </c>
      <c r="H105" s="119" t="s">
        <v>5</v>
      </c>
      <c r="I105" s="119" t="s">
        <v>235</v>
      </c>
      <c r="J105" s="120" t="s">
        <v>8</v>
      </c>
      <c r="K105" s="77" t="s">
        <v>186</v>
      </c>
      <c r="L105" s="119" t="s">
        <v>186</v>
      </c>
      <c r="M105" s="119" t="s">
        <v>5</v>
      </c>
      <c r="N105" s="119" t="s">
        <v>5</v>
      </c>
      <c r="O105" s="119" t="s">
        <v>186</v>
      </c>
      <c r="P105" s="119" t="s">
        <v>5</v>
      </c>
      <c r="Q105" s="119" t="s">
        <v>5</v>
      </c>
      <c r="R105" s="119" t="s">
        <v>5</v>
      </c>
      <c r="S105" s="119" t="s">
        <v>5</v>
      </c>
      <c r="T105" s="119" t="s">
        <v>5</v>
      </c>
      <c r="U105" s="120" t="s">
        <v>5</v>
      </c>
      <c r="V105" s="265" t="s">
        <v>5</v>
      </c>
      <c r="W105" s="48" t="s">
        <v>1</v>
      </c>
      <c r="X105" s="109" t="s">
        <v>2</v>
      </c>
      <c r="Y105" s="77" t="s">
        <v>5</v>
      </c>
      <c r="Z105" s="119" t="s">
        <v>5</v>
      </c>
      <c r="AA105" s="119" t="s">
        <v>5</v>
      </c>
      <c r="AB105" s="119" t="s">
        <v>5</v>
      </c>
      <c r="AC105" s="119" t="s">
        <v>5</v>
      </c>
      <c r="AD105" s="119" t="s">
        <v>5</v>
      </c>
      <c r="AE105" s="119" t="s">
        <v>5</v>
      </c>
      <c r="AF105" s="119" t="s">
        <v>5</v>
      </c>
      <c r="AG105" s="119" t="s">
        <v>5</v>
      </c>
      <c r="AH105" s="119" t="s">
        <v>5</v>
      </c>
      <c r="AI105" s="119" t="s">
        <v>5</v>
      </c>
      <c r="AJ105" s="119" t="s">
        <v>5</v>
      </c>
      <c r="AK105" s="119" t="s">
        <v>5</v>
      </c>
      <c r="AL105" s="119" t="s">
        <v>5</v>
      </c>
      <c r="AM105" s="119" t="s">
        <v>5</v>
      </c>
      <c r="AN105" s="120" t="s">
        <v>5</v>
      </c>
      <c r="AO105" s="48" t="s">
        <v>1</v>
      </c>
      <c r="AP105" s="109" t="s">
        <v>2</v>
      </c>
      <c r="AQ105" s="161" t="s">
        <v>5</v>
      </c>
      <c r="AR105" s="77" t="s">
        <v>5</v>
      </c>
      <c r="AS105" s="119" t="s">
        <v>5</v>
      </c>
      <c r="AT105" s="174" t="s">
        <v>5</v>
      </c>
      <c r="AU105" s="77" t="s">
        <v>5</v>
      </c>
      <c r="AV105" s="119" t="s">
        <v>5</v>
      </c>
      <c r="AW105" s="119" t="s">
        <v>5</v>
      </c>
      <c r="AX105" s="119" t="s">
        <v>5</v>
      </c>
      <c r="AY105" s="119" t="s">
        <v>5</v>
      </c>
      <c r="AZ105" s="119" t="s">
        <v>5</v>
      </c>
      <c r="BA105" s="119" t="s">
        <v>5</v>
      </c>
      <c r="BB105" s="120" t="s">
        <v>5</v>
      </c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</row>
    <row r="106" spans="1:205">
      <c r="K106" s="336"/>
      <c r="AF106" s="335"/>
      <c r="AX106" s="335"/>
    </row>
    <row r="107" spans="1:205" ht="13.5" customHeight="1">
      <c r="A107" s="60" t="s">
        <v>156</v>
      </c>
      <c r="B107" s="111" t="s">
        <v>201</v>
      </c>
      <c r="C107" s="124" t="s">
        <v>43</v>
      </c>
      <c r="D107" s="68">
        <v>15</v>
      </c>
      <c r="E107" s="247">
        <v>37</v>
      </c>
      <c r="F107" s="54">
        <v>120</v>
      </c>
      <c r="G107" s="181">
        <v>4.59</v>
      </c>
      <c r="H107" s="54">
        <v>14</v>
      </c>
      <c r="I107" s="54">
        <v>1.7</v>
      </c>
      <c r="J107" s="65">
        <v>-4.4000000000000004</v>
      </c>
      <c r="K107" s="68" t="s">
        <v>140</v>
      </c>
      <c r="L107" s="117" t="s">
        <v>132</v>
      </c>
      <c r="M107" s="54">
        <v>2E-3</v>
      </c>
      <c r="N107" s="54">
        <v>6.4</v>
      </c>
      <c r="O107" s="54" t="s">
        <v>132</v>
      </c>
      <c r="P107" s="54">
        <v>1.1000000000000001</v>
      </c>
      <c r="Q107" s="54">
        <v>47.7</v>
      </c>
      <c r="R107" s="54" t="s">
        <v>67</v>
      </c>
      <c r="S107" s="54">
        <v>58.2</v>
      </c>
      <c r="T107" s="54" t="s">
        <v>67</v>
      </c>
      <c r="U107" s="65" t="s">
        <v>96</v>
      </c>
      <c r="V107" s="266">
        <v>35</v>
      </c>
      <c r="W107" s="60" t="s">
        <v>156</v>
      </c>
      <c r="X107" s="111" t="s">
        <v>201</v>
      </c>
      <c r="Y107" s="68" t="s">
        <v>71</v>
      </c>
      <c r="Z107" s="54" t="s">
        <v>258</v>
      </c>
      <c r="AA107" s="54" t="s">
        <v>68</v>
      </c>
      <c r="AB107" s="54">
        <v>1.6E-2</v>
      </c>
      <c r="AC107" s="54" t="s">
        <v>76</v>
      </c>
      <c r="AD107" s="117">
        <v>0.02</v>
      </c>
      <c r="AE107" s="117" t="s">
        <v>259</v>
      </c>
      <c r="AF107" s="54">
        <v>10.6</v>
      </c>
      <c r="AG107" s="54" t="s">
        <v>260</v>
      </c>
      <c r="AH107" s="117" t="s">
        <v>261</v>
      </c>
      <c r="AI107" s="68" t="s">
        <v>261</v>
      </c>
      <c r="AJ107" s="96">
        <v>1.76</v>
      </c>
      <c r="AK107" s="68" t="s">
        <v>260</v>
      </c>
      <c r="AL107" s="54">
        <v>2.64</v>
      </c>
      <c r="AM107" s="54">
        <v>9.2999999999999999E-2</v>
      </c>
      <c r="AN107" s="65" t="s">
        <v>79</v>
      </c>
      <c r="AO107" s="60" t="s">
        <v>156</v>
      </c>
      <c r="AP107" s="111" t="s">
        <v>201</v>
      </c>
      <c r="AQ107" s="124" t="s">
        <v>260</v>
      </c>
      <c r="AR107" s="68" t="s">
        <v>80</v>
      </c>
      <c r="AS107" s="117">
        <v>2.5</v>
      </c>
      <c r="AT107" s="117">
        <v>1.4</v>
      </c>
      <c r="AU107" s="68" t="s">
        <v>260</v>
      </c>
      <c r="AV107" s="54">
        <v>7.3</v>
      </c>
      <c r="AW107" s="54">
        <v>0.08</v>
      </c>
      <c r="AX107" s="54" t="s">
        <v>78</v>
      </c>
      <c r="AY107" s="54" t="s">
        <v>82</v>
      </c>
      <c r="AZ107" s="54" t="s">
        <v>70</v>
      </c>
      <c r="BA107" s="54" t="s">
        <v>69</v>
      </c>
      <c r="BB107" s="65" t="s">
        <v>74</v>
      </c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</row>
    <row r="108" spans="1:205" ht="13.5" customHeight="1">
      <c r="A108" s="61" t="s">
        <v>294</v>
      </c>
      <c r="B108" s="112" t="s">
        <v>201</v>
      </c>
      <c r="C108" s="127" t="s">
        <v>43</v>
      </c>
      <c r="D108" s="157">
        <v>15</v>
      </c>
      <c r="E108" s="155" t="s">
        <v>43</v>
      </c>
      <c r="F108" s="56" t="s">
        <v>43</v>
      </c>
      <c r="G108" s="62" t="s">
        <v>43</v>
      </c>
      <c r="H108" s="56">
        <v>14</v>
      </c>
      <c r="I108" s="56">
        <v>1.7</v>
      </c>
      <c r="J108" s="66">
        <v>-4.4000000000000004</v>
      </c>
      <c r="K108" s="104">
        <v>230</v>
      </c>
      <c r="L108" s="78" t="s">
        <v>132</v>
      </c>
      <c r="M108" s="56">
        <v>3.0000000000000001E-3</v>
      </c>
      <c r="N108" s="56">
        <v>6.4</v>
      </c>
      <c r="O108" s="56" t="s">
        <v>132</v>
      </c>
      <c r="P108" s="56">
        <v>1.1000000000000001</v>
      </c>
      <c r="Q108" s="56">
        <v>48.7</v>
      </c>
      <c r="R108" s="56" t="s">
        <v>67</v>
      </c>
      <c r="S108" s="56">
        <v>59.4</v>
      </c>
      <c r="T108" s="56" t="s">
        <v>67</v>
      </c>
      <c r="U108" s="66" t="s">
        <v>96</v>
      </c>
      <c r="V108" s="267">
        <v>35</v>
      </c>
      <c r="W108" s="61" t="s">
        <v>294</v>
      </c>
      <c r="X108" s="112" t="s">
        <v>201</v>
      </c>
      <c r="Y108" s="104" t="s">
        <v>71</v>
      </c>
      <c r="Z108" s="56" t="s">
        <v>258</v>
      </c>
      <c r="AA108" s="56" t="s">
        <v>68</v>
      </c>
      <c r="AB108" s="56">
        <v>1.7000000000000001E-2</v>
      </c>
      <c r="AC108" s="56" t="s">
        <v>76</v>
      </c>
      <c r="AD108" s="78">
        <v>0.02</v>
      </c>
      <c r="AE108" s="94" t="s">
        <v>259</v>
      </c>
      <c r="AF108" s="56">
        <v>10.5</v>
      </c>
      <c r="AG108" s="56" t="s">
        <v>260</v>
      </c>
      <c r="AH108" s="78" t="s">
        <v>261</v>
      </c>
      <c r="AI108" s="45" t="s">
        <v>261</v>
      </c>
      <c r="AJ108" s="96">
        <v>1.71</v>
      </c>
      <c r="AK108" s="45" t="s">
        <v>260</v>
      </c>
      <c r="AL108" s="56">
        <v>2.64</v>
      </c>
      <c r="AM108" s="56">
        <v>8.7999999999999995E-2</v>
      </c>
      <c r="AN108" s="66" t="s">
        <v>79</v>
      </c>
      <c r="AO108" s="61" t="s">
        <v>294</v>
      </c>
      <c r="AP108" s="112" t="s">
        <v>201</v>
      </c>
      <c r="AQ108" s="127" t="s">
        <v>260</v>
      </c>
      <c r="AR108" s="104" t="s">
        <v>80</v>
      </c>
      <c r="AS108" s="78">
        <v>2.4</v>
      </c>
      <c r="AT108" s="78">
        <v>1.4</v>
      </c>
      <c r="AU108" s="104" t="s">
        <v>260</v>
      </c>
      <c r="AV108" s="56">
        <v>7.8</v>
      </c>
      <c r="AW108" s="56">
        <v>0.08</v>
      </c>
      <c r="AX108" s="56" t="s">
        <v>78</v>
      </c>
      <c r="AY108" s="56" t="s">
        <v>82</v>
      </c>
      <c r="AZ108" s="56" t="s">
        <v>70</v>
      </c>
      <c r="BA108" s="56" t="s">
        <v>69</v>
      </c>
      <c r="BB108" s="66" t="s">
        <v>74</v>
      </c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</row>
    <row r="109" spans="1:205" ht="13.5" customHeight="1">
      <c r="A109" s="57" t="s">
        <v>145</v>
      </c>
      <c r="B109" s="113"/>
      <c r="C109" s="160" t="s">
        <v>43</v>
      </c>
      <c r="D109" s="105" t="s">
        <v>73</v>
      </c>
      <c r="E109" s="59" t="s">
        <v>73</v>
      </c>
      <c r="F109" s="59" t="s">
        <v>43</v>
      </c>
      <c r="G109" s="150" t="s">
        <v>43</v>
      </c>
      <c r="H109" s="59" t="s">
        <v>73</v>
      </c>
      <c r="I109" s="59" t="s">
        <v>73</v>
      </c>
      <c r="J109" s="156" t="s">
        <v>43</v>
      </c>
      <c r="K109" s="105" t="s">
        <v>72</v>
      </c>
      <c r="L109" s="118" t="s">
        <v>72</v>
      </c>
      <c r="M109" s="59" t="s">
        <v>205</v>
      </c>
      <c r="N109" s="59" t="s">
        <v>73</v>
      </c>
      <c r="O109" s="59" t="s">
        <v>72</v>
      </c>
      <c r="P109" s="59" t="s">
        <v>73</v>
      </c>
      <c r="Q109" s="59" t="s">
        <v>211</v>
      </c>
      <c r="R109" s="59" t="s">
        <v>72</v>
      </c>
      <c r="S109" s="59" t="s">
        <v>153</v>
      </c>
      <c r="T109" s="59" t="s">
        <v>72</v>
      </c>
      <c r="U109" s="67" t="s">
        <v>72</v>
      </c>
      <c r="V109" s="268" t="s">
        <v>72</v>
      </c>
      <c r="W109" s="57" t="s">
        <v>145</v>
      </c>
      <c r="X109" s="113"/>
      <c r="Y109" s="105" t="s">
        <v>72</v>
      </c>
      <c r="Z109" s="59" t="s">
        <v>72</v>
      </c>
      <c r="AA109" s="59" t="s">
        <v>72</v>
      </c>
      <c r="AB109" s="59" t="s">
        <v>219</v>
      </c>
      <c r="AC109" s="59" t="s">
        <v>72</v>
      </c>
      <c r="AD109" s="118" t="s">
        <v>73</v>
      </c>
      <c r="AE109" s="105" t="s">
        <v>43</v>
      </c>
      <c r="AF109" s="59" t="s">
        <v>202</v>
      </c>
      <c r="AG109" s="59" t="s">
        <v>72</v>
      </c>
      <c r="AH109" s="59" t="s">
        <v>72</v>
      </c>
      <c r="AI109" s="59" t="s">
        <v>43</v>
      </c>
      <c r="AJ109" s="59" t="s">
        <v>178</v>
      </c>
      <c r="AK109" s="59" t="s">
        <v>43</v>
      </c>
      <c r="AL109" s="59" t="s">
        <v>73</v>
      </c>
      <c r="AM109" s="59" t="s">
        <v>232</v>
      </c>
      <c r="AN109" s="67" t="s">
        <v>72</v>
      </c>
      <c r="AO109" s="57" t="s">
        <v>145</v>
      </c>
      <c r="AP109" s="113"/>
      <c r="AQ109" s="160" t="s">
        <v>72</v>
      </c>
      <c r="AR109" s="105" t="s">
        <v>72</v>
      </c>
      <c r="AS109" s="118" t="s">
        <v>243</v>
      </c>
      <c r="AT109" s="118" t="s">
        <v>73</v>
      </c>
      <c r="AU109" s="105" t="s">
        <v>72</v>
      </c>
      <c r="AV109" s="59" t="s">
        <v>244</v>
      </c>
      <c r="AW109" s="59" t="s">
        <v>73</v>
      </c>
      <c r="AX109" s="59" t="s">
        <v>72</v>
      </c>
      <c r="AY109" s="59" t="s">
        <v>72</v>
      </c>
      <c r="AZ109" s="59" t="s">
        <v>72</v>
      </c>
      <c r="BA109" s="59" t="s">
        <v>72</v>
      </c>
      <c r="BB109" s="67" t="s">
        <v>72</v>
      </c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</row>
    <row r="110" spans="1:205" ht="13.5" customHeight="1">
      <c r="A110" s="52"/>
      <c r="B110" s="110" t="s">
        <v>155</v>
      </c>
      <c r="C110" s="72">
        <v>6.57</v>
      </c>
      <c r="D110" s="184" t="s">
        <v>43</v>
      </c>
      <c r="E110" s="185">
        <f>(2.5*AF110)+(4.1*AL110)</f>
        <v>26.267000000000003</v>
      </c>
      <c r="F110" s="186" t="s">
        <v>43</v>
      </c>
      <c r="G110" s="187" t="s">
        <v>43</v>
      </c>
      <c r="H110" s="186">
        <v>9.1</v>
      </c>
      <c r="I110" s="186">
        <v>2</v>
      </c>
      <c r="J110" s="188">
        <v>-13</v>
      </c>
      <c r="K110" s="86">
        <v>560</v>
      </c>
      <c r="L110" s="189">
        <v>280</v>
      </c>
      <c r="M110" s="186">
        <v>8.0000000000000002E-3</v>
      </c>
      <c r="N110" s="186">
        <v>6</v>
      </c>
      <c r="O110" s="186" t="s">
        <v>132</v>
      </c>
      <c r="P110" s="186">
        <v>3.9</v>
      </c>
      <c r="Q110" s="186">
        <v>30.4</v>
      </c>
      <c r="R110" s="186" t="s">
        <v>67</v>
      </c>
      <c r="S110" s="186">
        <v>37.1</v>
      </c>
      <c r="T110" s="186" t="s">
        <v>67</v>
      </c>
      <c r="U110" s="188" t="s">
        <v>96</v>
      </c>
      <c r="V110" s="106" t="s">
        <v>157</v>
      </c>
      <c r="W110" s="52"/>
      <c r="X110" s="190" t="s">
        <v>155</v>
      </c>
      <c r="Y110" s="86" t="s">
        <v>71</v>
      </c>
      <c r="Z110" s="186" t="s">
        <v>258</v>
      </c>
      <c r="AA110" s="186" t="s">
        <v>68</v>
      </c>
      <c r="AB110" s="186">
        <v>1.2999999999999999E-2</v>
      </c>
      <c r="AC110" s="186" t="s">
        <v>76</v>
      </c>
      <c r="AD110" s="189">
        <v>0.02</v>
      </c>
      <c r="AE110" s="86" t="s">
        <v>259</v>
      </c>
      <c r="AF110" s="186">
        <v>7.44</v>
      </c>
      <c r="AG110" s="186" t="s">
        <v>260</v>
      </c>
      <c r="AH110" s="186" t="s">
        <v>261</v>
      </c>
      <c r="AI110" s="186" t="s">
        <v>261</v>
      </c>
      <c r="AJ110" s="191">
        <v>0.92</v>
      </c>
      <c r="AK110" s="186" t="s">
        <v>260</v>
      </c>
      <c r="AL110" s="186">
        <v>1.87</v>
      </c>
      <c r="AM110" s="186">
        <v>4.2000000000000003E-2</v>
      </c>
      <c r="AN110" s="188" t="s">
        <v>79</v>
      </c>
      <c r="AO110" s="52"/>
      <c r="AP110" s="190" t="s">
        <v>155</v>
      </c>
      <c r="AQ110" s="69" t="s">
        <v>260</v>
      </c>
      <c r="AR110" s="86" t="s">
        <v>80</v>
      </c>
      <c r="AS110" s="189">
        <v>1.5</v>
      </c>
      <c r="AT110" s="189">
        <v>6.4</v>
      </c>
      <c r="AU110" s="86" t="s">
        <v>260</v>
      </c>
      <c r="AV110" s="186">
        <v>3.9</v>
      </c>
      <c r="AW110" s="186">
        <v>6.0999999999999999E-2</v>
      </c>
      <c r="AX110" s="186" t="s">
        <v>78</v>
      </c>
      <c r="AY110" s="186">
        <v>8.0000000000000002E-3</v>
      </c>
      <c r="AZ110" s="186" t="s">
        <v>70</v>
      </c>
      <c r="BA110" s="186" t="s">
        <v>69</v>
      </c>
      <c r="BB110" s="188" t="s">
        <v>74</v>
      </c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</row>
    <row r="111" spans="1:205" ht="13.5" customHeight="1">
      <c r="A111" s="84"/>
      <c r="B111" s="53" t="s">
        <v>317</v>
      </c>
      <c r="C111" s="124">
        <v>7.34</v>
      </c>
      <c r="D111" s="177">
        <v>8</v>
      </c>
      <c r="E111" s="117">
        <v>30</v>
      </c>
      <c r="F111" s="117">
        <v>50</v>
      </c>
      <c r="G111" s="117">
        <v>13.88</v>
      </c>
      <c r="H111" s="117">
        <v>7.1</v>
      </c>
      <c r="I111" s="117" t="s">
        <v>43</v>
      </c>
      <c r="J111" s="65" t="s">
        <v>43</v>
      </c>
      <c r="K111" s="124">
        <v>850</v>
      </c>
      <c r="L111" s="117" t="s">
        <v>132</v>
      </c>
      <c r="M111" s="117" t="s">
        <v>252</v>
      </c>
      <c r="N111" s="117">
        <v>4.5999999999999996</v>
      </c>
      <c r="O111" s="117" t="s">
        <v>132</v>
      </c>
      <c r="P111" s="117">
        <v>3.6</v>
      </c>
      <c r="Q111" s="117">
        <v>31</v>
      </c>
      <c r="R111" s="117" t="s">
        <v>67</v>
      </c>
      <c r="S111" s="117">
        <v>37.799999999999997</v>
      </c>
      <c r="T111" s="117" t="s">
        <v>67</v>
      </c>
      <c r="U111" s="65" t="s">
        <v>96</v>
      </c>
      <c r="V111" s="266">
        <v>39</v>
      </c>
      <c r="W111" s="84"/>
      <c r="X111" s="111" t="s">
        <v>317</v>
      </c>
      <c r="Y111" s="124">
        <v>0.13</v>
      </c>
      <c r="Z111" s="117" t="s">
        <v>68</v>
      </c>
      <c r="AA111" s="117" t="s">
        <v>68</v>
      </c>
      <c r="AB111" s="117">
        <v>8.0000000000000002E-3</v>
      </c>
      <c r="AC111" s="117" t="s">
        <v>68</v>
      </c>
      <c r="AD111" s="117" t="s">
        <v>71</v>
      </c>
      <c r="AE111" s="54" t="s">
        <v>324</v>
      </c>
      <c r="AF111" s="117">
        <v>8.77</v>
      </c>
      <c r="AG111" s="117" t="s">
        <v>68</v>
      </c>
      <c r="AH111" s="54" t="s">
        <v>325</v>
      </c>
      <c r="AI111" s="117">
        <v>1E-3</v>
      </c>
      <c r="AJ111" s="96">
        <v>1.69</v>
      </c>
      <c r="AK111" s="117" t="s">
        <v>68</v>
      </c>
      <c r="AL111" s="117">
        <v>1.88</v>
      </c>
      <c r="AM111" s="117">
        <v>6.0999999999999999E-2</v>
      </c>
      <c r="AN111" s="65" t="s">
        <v>68</v>
      </c>
      <c r="AO111" s="84"/>
      <c r="AP111" s="111" t="s">
        <v>317</v>
      </c>
      <c r="AQ111" s="124" t="s">
        <v>68</v>
      </c>
      <c r="AR111" s="117">
        <v>0.71</v>
      </c>
      <c r="AS111" s="117">
        <v>1.24</v>
      </c>
      <c r="AT111" s="117">
        <v>9.3800000000000008</v>
      </c>
      <c r="AU111" s="117" t="s">
        <v>253</v>
      </c>
      <c r="AV111" s="117">
        <v>5.27</v>
      </c>
      <c r="AW111" s="117">
        <v>5.8000000000000003E-2</v>
      </c>
      <c r="AX111" s="117" t="s">
        <v>68</v>
      </c>
      <c r="AY111" s="117">
        <v>7.0000000000000001E-3</v>
      </c>
      <c r="AZ111" s="117" t="s">
        <v>68</v>
      </c>
      <c r="BA111" s="117">
        <v>6.0000000000000001E-3</v>
      </c>
      <c r="BB111" s="65" t="s">
        <v>70</v>
      </c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</row>
    <row r="112" spans="1:205" s="333" customFormat="1" ht="13.5" customHeight="1">
      <c r="A112" s="214"/>
      <c r="B112" s="204" t="s">
        <v>335</v>
      </c>
      <c r="C112" s="205">
        <v>7.25</v>
      </c>
      <c r="D112" s="328">
        <v>23</v>
      </c>
      <c r="E112" s="215">
        <v>25</v>
      </c>
      <c r="F112" s="215">
        <v>80</v>
      </c>
      <c r="G112" s="216">
        <v>8.6</v>
      </c>
      <c r="H112" s="215">
        <v>12</v>
      </c>
      <c r="I112" s="216" t="s">
        <v>43</v>
      </c>
      <c r="J112" s="210">
        <v>1.2</v>
      </c>
      <c r="K112" s="205">
        <v>10</v>
      </c>
      <c r="L112" s="215" t="s">
        <v>132</v>
      </c>
      <c r="M112" s="215" t="s">
        <v>252</v>
      </c>
      <c r="N112" s="215">
        <v>4.4000000000000004</v>
      </c>
      <c r="O112" s="215" t="s">
        <v>132</v>
      </c>
      <c r="P112" s="215" t="s">
        <v>67</v>
      </c>
      <c r="Q112" s="215">
        <v>32.799999999999997</v>
      </c>
      <c r="R112" s="215" t="s">
        <v>67</v>
      </c>
      <c r="S112" s="215">
        <v>40</v>
      </c>
      <c r="T112" s="215" t="s">
        <v>67</v>
      </c>
      <c r="U112" s="210" t="s">
        <v>96</v>
      </c>
      <c r="V112" s="269">
        <v>31</v>
      </c>
      <c r="W112" s="217"/>
      <c r="X112" s="210" t="s">
        <v>335</v>
      </c>
      <c r="Y112" s="205">
        <v>3.9E-2</v>
      </c>
      <c r="Z112" s="215" t="s">
        <v>68</v>
      </c>
      <c r="AA112" s="215" t="s">
        <v>68</v>
      </c>
      <c r="AB112" s="215">
        <v>8.0000000000000002E-3</v>
      </c>
      <c r="AC112" s="215" t="s">
        <v>68</v>
      </c>
      <c r="AD112" s="215" t="s">
        <v>71</v>
      </c>
      <c r="AE112" s="204" t="s">
        <v>237</v>
      </c>
      <c r="AF112" s="215">
        <v>6.96</v>
      </c>
      <c r="AG112" s="215" t="s">
        <v>68</v>
      </c>
      <c r="AH112" s="204" t="s">
        <v>68</v>
      </c>
      <c r="AI112" s="215" t="s">
        <v>68</v>
      </c>
      <c r="AJ112" s="211">
        <v>1.1399999999999999</v>
      </c>
      <c r="AK112" s="215" t="s">
        <v>68</v>
      </c>
      <c r="AL112" s="215">
        <v>1.86</v>
      </c>
      <c r="AM112" s="215">
        <v>1.7000000000000001E-2</v>
      </c>
      <c r="AN112" s="210" t="s">
        <v>254</v>
      </c>
      <c r="AO112" s="217"/>
      <c r="AP112" s="210" t="s">
        <v>335</v>
      </c>
      <c r="AQ112" s="205" t="s">
        <v>68</v>
      </c>
      <c r="AR112" s="215">
        <v>0.15</v>
      </c>
      <c r="AS112" s="215">
        <v>0.38</v>
      </c>
      <c r="AT112" s="215">
        <v>0.21</v>
      </c>
      <c r="AU112" s="215" t="s">
        <v>253</v>
      </c>
      <c r="AV112" s="215">
        <v>5.09</v>
      </c>
      <c r="AW112" s="215">
        <v>6.0999999999999999E-2</v>
      </c>
      <c r="AX112" s="215" t="s">
        <v>68</v>
      </c>
      <c r="AY112" s="215">
        <v>2E-3</v>
      </c>
      <c r="AZ112" s="215" t="s">
        <v>68</v>
      </c>
      <c r="BA112" s="215" t="s">
        <v>69</v>
      </c>
      <c r="BB112" s="210" t="s">
        <v>70</v>
      </c>
      <c r="BC112" s="212"/>
      <c r="BD112" s="212"/>
      <c r="BE112" s="212"/>
      <c r="BF112" s="212"/>
      <c r="BG112" s="212"/>
      <c r="BH112" s="212"/>
      <c r="BI112" s="212"/>
      <c r="BJ112" s="212"/>
      <c r="BK112" s="212"/>
      <c r="BL112" s="212"/>
      <c r="BM112" s="213"/>
      <c r="BN112" s="213"/>
      <c r="BO112" s="213"/>
      <c r="BP112" s="213"/>
      <c r="BQ112" s="213"/>
      <c r="BR112" s="213"/>
      <c r="BS112" s="213"/>
      <c r="BT112" s="213"/>
      <c r="BU112" s="213"/>
      <c r="BV112" s="213"/>
      <c r="BW112" s="213"/>
      <c r="BX112" s="213"/>
      <c r="BY112" s="213"/>
      <c r="BZ112" s="213"/>
      <c r="CA112" s="213"/>
      <c r="CB112" s="213"/>
      <c r="CC112" s="213"/>
      <c r="CD112" s="213"/>
      <c r="CE112" s="213"/>
      <c r="CF112" s="213"/>
      <c r="CG112" s="213"/>
      <c r="CH112" s="213"/>
      <c r="CI112" s="213"/>
      <c r="CJ112" s="213"/>
      <c r="CK112" s="213"/>
      <c r="CL112" s="213"/>
      <c r="CM112" s="213"/>
      <c r="CN112" s="213"/>
      <c r="CO112" s="213"/>
      <c r="CP112" s="213"/>
      <c r="CQ112" s="213"/>
      <c r="CR112" s="213"/>
      <c r="CS112" s="213"/>
      <c r="CT112" s="213"/>
      <c r="CU112" s="213"/>
      <c r="CV112" s="213"/>
      <c r="CW112" s="213"/>
      <c r="CX112" s="213"/>
      <c r="CY112" s="213"/>
      <c r="CZ112" s="213"/>
      <c r="DA112" s="213"/>
      <c r="DB112" s="213"/>
      <c r="DC112" s="213"/>
      <c r="DD112" s="213"/>
      <c r="DE112" s="213"/>
      <c r="DF112" s="213"/>
      <c r="DG112" s="213"/>
      <c r="DH112" s="213"/>
      <c r="DI112" s="213"/>
      <c r="DJ112" s="213"/>
      <c r="DK112" s="213"/>
      <c r="DL112" s="213"/>
      <c r="DM112" s="213"/>
      <c r="DN112" s="213"/>
      <c r="DO112" s="213"/>
      <c r="DP112" s="213"/>
      <c r="DQ112" s="213"/>
      <c r="DR112" s="213"/>
      <c r="DS112" s="213"/>
      <c r="DT112" s="213"/>
      <c r="DU112" s="213"/>
      <c r="DV112" s="213"/>
      <c r="DW112" s="213"/>
      <c r="DX112" s="213"/>
      <c r="DY112" s="213"/>
      <c r="DZ112" s="213"/>
      <c r="EA112" s="213"/>
      <c r="EB112" s="213"/>
      <c r="EC112" s="213"/>
      <c r="ED112" s="213"/>
      <c r="EE112" s="213"/>
      <c r="EF112" s="213"/>
      <c r="EG112" s="213"/>
      <c r="EH112" s="213"/>
      <c r="EI112" s="213"/>
      <c r="EJ112" s="213"/>
      <c r="EK112" s="213"/>
      <c r="EL112" s="213"/>
      <c r="EM112" s="213"/>
      <c r="EN112" s="213"/>
      <c r="EO112" s="213"/>
      <c r="EP112" s="213"/>
      <c r="EQ112" s="213"/>
      <c r="ER112" s="213"/>
      <c r="ES112" s="213"/>
      <c r="ET112" s="213"/>
      <c r="EU112" s="213"/>
      <c r="EV112" s="213"/>
      <c r="EW112" s="213"/>
      <c r="EX112" s="213"/>
      <c r="EY112" s="213"/>
      <c r="EZ112" s="213"/>
      <c r="FA112" s="213"/>
      <c r="FB112" s="213"/>
      <c r="FC112" s="213"/>
      <c r="FD112" s="213"/>
      <c r="FE112" s="213"/>
      <c r="FF112" s="213"/>
      <c r="FG112" s="213"/>
      <c r="FH112" s="213"/>
      <c r="FI112" s="213"/>
      <c r="FJ112" s="213"/>
      <c r="FK112" s="213"/>
      <c r="FL112" s="213"/>
      <c r="FM112" s="213"/>
      <c r="FN112" s="213"/>
      <c r="FO112" s="213"/>
      <c r="FP112" s="213"/>
      <c r="FQ112" s="213"/>
      <c r="FR112" s="213"/>
      <c r="FS112" s="213"/>
      <c r="FT112" s="213"/>
      <c r="FU112" s="213"/>
      <c r="FV112" s="213"/>
      <c r="FW112" s="213"/>
      <c r="FX112" s="213"/>
      <c r="FY112" s="213"/>
      <c r="FZ112" s="213"/>
      <c r="GA112" s="213"/>
      <c r="GB112" s="213"/>
      <c r="GC112" s="213"/>
      <c r="GD112" s="213"/>
      <c r="GE112" s="213"/>
      <c r="GF112" s="213"/>
      <c r="GG112" s="213"/>
      <c r="GH112" s="213"/>
      <c r="GI112" s="213"/>
      <c r="GJ112" s="213"/>
      <c r="GK112" s="213"/>
      <c r="GL112" s="213"/>
      <c r="GM112" s="213"/>
      <c r="GN112" s="213"/>
      <c r="GO112" s="213"/>
      <c r="GP112" s="213"/>
      <c r="GQ112" s="213"/>
      <c r="GR112" s="213"/>
      <c r="GS112" s="213"/>
      <c r="GT112" s="213"/>
      <c r="GU112" s="213"/>
      <c r="GV112" s="213"/>
      <c r="GW112" s="213"/>
    </row>
    <row r="113" spans="1:205" s="333" customFormat="1" ht="13.5" customHeight="1">
      <c r="A113" s="218" t="s">
        <v>294</v>
      </c>
      <c r="B113" s="219" t="s">
        <v>335</v>
      </c>
      <c r="C113" s="220" t="s">
        <v>43</v>
      </c>
      <c r="D113" s="221" t="s">
        <v>43</v>
      </c>
      <c r="E113" s="215">
        <v>25</v>
      </c>
      <c r="F113" s="222" t="s">
        <v>43</v>
      </c>
      <c r="G113" s="222" t="s">
        <v>43</v>
      </c>
      <c r="H113" s="222" t="s">
        <v>43</v>
      </c>
      <c r="I113" s="222" t="s">
        <v>43</v>
      </c>
      <c r="J113" s="223" t="s">
        <v>43</v>
      </c>
      <c r="K113" s="221" t="s">
        <v>43</v>
      </c>
      <c r="L113" s="224" t="s">
        <v>43</v>
      </c>
      <c r="M113" s="222" t="s">
        <v>43</v>
      </c>
      <c r="N113" s="222" t="s">
        <v>43</v>
      </c>
      <c r="O113" s="222" t="s">
        <v>43</v>
      </c>
      <c r="P113" s="222" t="s">
        <v>43</v>
      </c>
      <c r="Q113" s="222" t="s">
        <v>43</v>
      </c>
      <c r="R113" s="222" t="s">
        <v>43</v>
      </c>
      <c r="S113" s="222" t="s">
        <v>43</v>
      </c>
      <c r="T113" s="222" t="s">
        <v>43</v>
      </c>
      <c r="U113" s="223" t="s">
        <v>43</v>
      </c>
      <c r="V113" s="272" t="s">
        <v>43</v>
      </c>
      <c r="W113" s="218" t="s">
        <v>294</v>
      </c>
      <c r="X113" s="219" t="s">
        <v>335</v>
      </c>
      <c r="Y113" s="225">
        <v>0.05</v>
      </c>
      <c r="Z113" s="226" t="s">
        <v>386</v>
      </c>
      <c r="AA113" s="226" t="s">
        <v>386</v>
      </c>
      <c r="AB113" s="226">
        <v>8.0000000000000002E-3</v>
      </c>
      <c r="AC113" s="226" t="s">
        <v>68</v>
      </c>
      <c r="AD113" s="227" t="s">
        <v>71</v>
      </c>
      <c r="AE113" s="225" t="s">
        <v>237</v>
      </c>
      <c r="AF113" s="226">
        <v>6.94</v>
      </c>
      <c r="AG113" s="226" t="s">
        <v>68</v>
      </c>
      <c r="AH113" s="227" t="s">
        <v>68</v>
      </c>
      <c r="AI113" s="225">
        <v>4.0000000000000001E-3</v>
      </c>
      <c r="AJ113" s="228">
        <v>1.23</v>
      </c>
      <c r="AK113" s="225" t="s">
        <v>68</v>
      </c>
      <c r="AL113" s="226">
        <v>1.95</v>
      </c>
      <c r="AM113" s="226">
        <v>1.2999999999999999E-2</v>
      </c>
      <c r="AN113" s="219" t="s">
        <v>254</v>
      </c>
      <c r="AO113" s="218" t="s">
        <v>294</v>
      </c>
      <c r="AP113" s="219" t="s">
        <v>335</v>
      </c>
      <c r="AQ113" s="229" t="s">
        <v>68</v>
      </c>
      <c r="AR113" s="225">
        <v>0.15</v>
      </c>
      <c r="AS113" s="227">
        <v>0.4</v>
      </c>
      <c r="AT113" s="227">
        <v>0.36</v>
      </c>
      <c r="AU113" s="225" t="s">
        <v>253</v>
      </c>
      <c r="AV113" s="226">
        <v>5.34</v>
      </c>
      <c r="AW113" s="226">
        <v>6.0999999999999999E-2</v>
      </c>
      <c r="AX113" s="226" t="s">
        <v>68</v>
      </c>
      <c r="AY113" s="226">
        <v>2E-3</v>
      </c>
      <c r="AZ113" s="226" t="s">
        <v>68</v>
      </c>
      <c r="BA113" s="226">
        <v>7.0000000000000001E-3</v>
      </c>
      <c r="BB113" s="219" t="s">
        <v>70</v>
      </c>
      <c r="BC113" s="212"/>
      <c r="BD113" s="212"/>
      <c r="BE113" s="212"/>
      <c r="BF113" s="212"/>
      <c r="BG113" s="212"/>
      <c r="BH113" s="212"/>
      <c r="BI113" s="212"/>
      <c r="BJ113" s="212"/>
      <c r="BK113" s="212"/>
      <c r="BL113" s="212"/>
      <c r="BM113" s="213"/>
      <c r="BN113" s="213"/>
      <c r="BO113" s="213"/>
      <c r="BP113" s="213"/>
      <c r="BQ113" s="213"/>
      <c r="BR113" s="213"/>
      <c r="BS113" s="213"/>
      <c r="BT113" s="213"/>
      <c r="BU113" s="213"/>
      <c r="BV113" s="213"/>
      <c r="BW113" s="213"/>
      <c r="BX113" s="213"/>
      <c r="BY113" s="213"/>
      <c r="BZ113" s="213"/>
      <c r="CA113" s="213"/>
      <c r="CB113" s="213"/>
      <c r="CC113" s="213"/>
      <c r="CD113" s="213"/>
      <c r="CE113" s="213"/>
      <c r="CF113" s="213"/>
      <c r="CG113" s="213"/>
      <c r="CH113" s="213"/>
      <c r="CI113" s="213"/>
      <c r="CJ113" s="213"/>
      <c r="CK113" s="213"/>
      <c r="CL113" s="213"/>
      <c r="CM113" s="213"/>
      <c r="CN113" s="213"/>
      <c r="CO113" s="213"/>
      <c r="CP113" s="213"/>
      <c r="CQ113" s="213"/>
      <c r="CR113" s="213"/>
      <c r="CS113" s="213"/>
      <c r="CT113" s="213"/>
      <c r="CU113" s="213"/>
      <c r="CV113" s="213"/>
      <c r="CW113" s="213"/>
      <c r="CX113" s="213"/>
      <c r="CY113" s="213"/>
      <c r="CZ113" s="213"/>
      <c r="DA113" s="213"/>
      <c r="DB113" s="213"/>
      <c r="DC113" s="213"/>
      <c r="DD113" s="213"/>
      <c r="DE113" s="213"/>
      <c r="DF113" s="213"/>
      <c r="DG113" s="213"/>
      <c r="DH113" s="213"/>
      <c r="DI113" s="213"/>
      <c r="DJ113" s="213"/>
      <c r="DK113" s="213"/>
      <c r="DL113" s="213"/>
      <c r="DM113" s="213"/>
      <c r="DN113" s="213"/>
      <c r="DO113" s="213"/>
      <c r="DP113" s="213"/>
      <c r="DQ113" s="213"/>
      <c r="DR113" s="213"/>
      <c r="DS113" s="213"/>
    </row>
    <row r="114" spans="1:205" s="332" customFormat="1" ht="13.5" customHeight="1">
      <c r="A114" s="57" t="s">
        <v>145</v>
      </c>
      <c r="B114" s="113"/>
      <c r="C114" s="194" t="s">
        <v>43</v>
      </c>
      <c r="D114" s="165" t="s">
        <v>43</v>
      </c>
      <c r="E114" s="59" t="s">
        <v>73</v>
      </c>
      <c r="F114" s="150" t="s">
        <v>43</v>
      </c>
      <c r="G114" s="150" t="s">
        <v>43</v>
      </c>
      <c r="H114" s="150" t="s">
        <v>43</v>
      </c>
      <c r="I114" s="150" t="s">
        <v>43</v>
      </c>
      <c r="J114" s="156" t="s">
        <v>43</v>
      </c>
      <c r="K114" s="165" t="s">
        <v>43</v>
      </c>
      <c r="L114" s="195" t="s">
        <v>43</v>
      </c>
      <c r="M114" s="150" t="s">
        <v>43</v>
      </c>
      <c r="N114" s="150" t="s">
        <v>43</v>
      </c>
      <c r="O114" s="150" t="s">
        <v>43</v>
      </c>
      <c r="P114" s="150" t="s">
        <v>43</v>
      </c>
      <c r="Q114" s="150" t="s">
        <v>43</v>
      </c>
      <c r="R114" s="150" t="s">
        <v>43</v>
      </c>
      <c r="S114" s="150" t="s">
        <v>43</v>
      </c>
      <c r="T114" s="150" t="s">
        <v>43</v>
      </c>
      <c r="U114" s="156" t="s">
        <v>43</v>
      </c>
      <c r="V114" s="271" t="s">
        <v>43</v>
      </c>
      <c r="W114" s="57" t="s">
        <v>145</v>
      </c>
      <c r="X114" s="113"/>
      <c r="Y114" s="105" t="s">
        <v>388</v>
      </c>
      <c r="Z114" s="59" t="s">
        <v>72</v>
      </c>
      <c r="AA114" s="59" t="s">
        <v>72</v>
      </c>
      <c r="AB114" s="59" t="s">
        <v>73</v>
      </c>
      <c r="AC114" s="59" t="s">
        <v>72</v>
      </c>
      <c r="AD114" s="59" t="s">
        <v>72</v>
      </c>
      <c r="AE114" s="59" t="s">
        <v>72</v>
      </c>
      <c r="AF114" s="59" t="s">
        <v>177</v>
      </c>
      <c r="AG114" s="59" t="s">
        <v>72</v>
      </c>
      <c r="AH114" s="59" t="s">
        <v>72</v>
      </c>
      <c r="AI114" s="59" t="s">
        <v>72</v>
      </c>
      <c r="AJ114" s="59" t="s">
        <v>279</v>
      </c>
      <c r="AK114" s="59" t="s">
        <v>72</v>
      </c>
      <c r="AL114" s="59" t="s">
        <v>210</v>
      </c>
      <c r="AM114" s="59" t="s">
        <v>231</v>
      </c>
      <c r="AN114" s="67" t="s">
        <v>72</v>
      </c>
      <c r="AO114" s="57" t="s">
        <v>145</v>
      </c>
      <c r="AP114" s="113"/>
      <c r="AQ114" s="160" t="s">
        <v>72</v>
      </c>
      <c r="AR114" s="105" t="s">
        <v>73</v>
      </c>
      <c r="AS114" s="118" t="s">
        <v>182</v>
      </c>
      <c r="AT114" s="118" t="s">
        <v>72</v>
      </c>
      <c r="AU114" s="105" t="s">
        <v>72</v>
      </c>
      <c r="AV114" s="59" t="s">
        <v>387</v>
      </c>
      <c r="AW114" s="59" t="s">
        <v>73</v>
      </c>
      <c r="AX114" s="59" t="s">
        <v>72</v>
      </c>
      <c r="AY114" s="59" t="s">
        <v>72</v>
      </c>
      <c r="AZ114" s="59" t="s">
        <v>72</v>
      </c>
      <c r="BA114" s="59" t="s">
        <v>72</v>
      </c>
      <c r="BB114" s="67" t="s">
        <v>72</v>
      </c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205" s="333" customFormat="1" ht="13.5" customHeight="1">
      <c r="A115" s="214"/>
      <c r="B115" s="204" t="s">
        <v>392</v>
      </c>
      <c r="C115" s="205">
        <v>7.43</v>
      </c>
      <c r="D115" s="262">
        <v>18.3</v>
      </c>
      <c r="E115" s="215">
        <v>48</v>
      </c>
      <c r="F115" s="215">
        <v>120</v>
      </c>
      <c r="G115" s="216" t="s">
        <v>43</v>
      </c>
      <c r="H115" s="215">
        <v>17</v>
      </c>
      <c r="I115" s="216" t="s">
        <v>43</v>
      </c>
      <c r="J115" s="210">
        <v>12</v>
      </c>
      <c r="K115" s="205">
        <v>250</v>
      </c>
      <c r="L115" s="215" t="s">
        <v>132</v>
      </c>
      <c r="M115" s="215" t="s">
        <v>252</v>
      </c>
      <c r="N115" s="215">
        <v>4.8</v>
      </c>
      <c r="O115" s="215" t="s">
        <v>132</v>
      </c>
      <c r="P115" s="215">
        <v>1.5</v>
      </c>
      <c r="Q115" s="215">
        <v>44.3</v>
      </c>
      <c r="R115" s="215" t="s">
        <v>67</v>
      </c>
      <c r="S115" s="215">
        <v>54.1</v>
      </c>
      <c r="T115" s="215" t="s">
        <v>67</v>
      </c>
      <c r="U115" s="210" t="s">
        <v>96</v>
      </c>
      <c r="V115" s="269">
        <v>40</v>
      </c>
      <c r="W115" s="217"/>
      <c r="X115" s="210" t="s">
        <v>392</v>
      </c>
      <c r="Y115" s="205">
        <v>0.46</v>
      </c>
      <c r="Z115" s="215" t="s">
        <v>68</v>
      </c>
      <c r="AA115" s="215" t="s">
        <v>68</v>
      </c>
      <c r="AB115" s="215">
        <v>1.2999999999999999E-2</v>
      </c>
      <c r="AC115" s="215" t="s">
        <v>68</v>
      </c>
      <c r="AD115" s="215" t="s">
        <v>71</v>
      </c>
      <c r="AE115" s="204" t="s">
        <v>237</v>
      </c>
      <c r="AF115" s="215">
        <v>13.4</v>
      </c>
      <c r="AG115" s="215">
        <v>1E-3</v>
      </c>
      <c r="AH115" s="204" t="s">
        <v>68</v>
      </c>
      <c r="AI115" s="215">
        <v>1E-3</v>
      </c>
      <c r="AJ115" s="211">
        <v>2.81</v>
      </c>
      <c r="AK115" s="215" t="s">
        <v>68</v>
      </c>
      <c r="AL115" s="215">
        <v>3.47</v>
      </c>
      <c r="AM115" s="215">
        <v>0.1</v>
      </c>
      <c r="AN115" s="210" t="s">
        <v>254</v>
      </c>
      <c r="AO115" s="217"/>
      <c r="AP115" s="210" t="s">
        <v>392</v>
      </c>
      <c r="AQ115" s="205" t="s">
        <v>68</v>
      </c>
      <c r="AR115" s="215">
        <v>0.42</v>
      </c>
      <c r="AS115" s="215">
        <v>2.0299999999999998</v>
      </c>
      <c r="AT115" s="215">
        <v>2.7</v>
      </c>
      <c r="AU115" s="215" t="s">
        <v>253</v>
      </c>
      <c r="AV115" s="215">
        <v>7.88</v>
      </c>
      <c r="AW115" s="215">
        <v>0.11</v>
      </c>
      <c r="AX115" s="215" t="s">
        <v>68</v>
      </c>
      <c r="AY115" s="215">
        <v>3.4000000000000002E-2</v>
      </c>
      <c r="AZ115" s="215">
        <v>2E-3</v>
      </c>
      <c r="BA115" s="215" t="s">
        <v>69</v>
      </c>
      <c r="BB115" s="210" t="s">
        <v>70</v>
      </c>
      <c r="BC115" s="212"/>
      <c r="BD115" s="212"/>
      <c r="BE115" s="212"/>
      <c r="BF115" s="212"/>
      <c r="BG115" s="212"/>
      <c r="BH115" s="212"/>
      <c r="BI115" s="212"/>
      <c r="BJ115" s="212"/>
      <c r="BK115" s="212"/>
      <c r="BL115" s="212"/>
      <c r="BM115" s="213"/>
      <c r="BN115" s="213"/>
      <c r="BO115" s="213"/>
      <c r="BP115" s="213"/>
      <c r="BQ115" s="213"/>
      <c r="BR115" s="213"/>
      <c r="BS115" s="213"/>
      <c r="BT115" s="213"/>
      <c r="BU115" s="213"/>
      <c r="BV115" s="213"/>
      <c r="BW115" s="213"/>
      <c r="BX115" s="213"/>
      <c r="BY115" s="213"/>
      <c r="BZ115" s="213"/>
      <c r="CA115" s="213"/>
      <c r="CB115" s="213"/>
      <c r="CC115" s="213"/>
      <c r="CD115" s="213"/>
      <c r="CE115" s="213"/>
      <c r="CF115" s="213"/>
      <c r="CG115" s="213"/>
      <c r="CH115" s="213"/>
      <c r="CI115" s="213"/>
      <c r="CJ115" s="213"/>
      <c r="CK115" s="213"/>
      <c r="CL115" s="213"/>
      <c r="CM115" s="213"/>
      <c r="CN115" s="213"/>
      <c r="CO115" s="213"/>
      <c r="CP115" s="213"/>
      <c r="CQ115" s="213"/>
      <c r="CR115" s="213"/>
      <c r="CS115" s="213"/>
      <c r="CT115" s="213"/>
      <c r="CU115" s="213"/>
      <c r="CV115" s="213"/>
      <c r="CW115" s="213"/>
      <c r="CX115" s="213"/>
      <c r="CY115" s="213"/>
      <c r="CZ115" s="213"/>
      <c r="DA115" s="213"/>
      <c r="DB115" s="213"/>
      <c r="DC115" s="213"/>
      <c r="DD115" s="213"/>
      <c r="DE115" s="213"/>
      <c r="DF115" s="213"/>
      <c r="DG115" s="213"/>
      <c r="DH115" s="213"/>
      <c r="DI115" s="213"/>
      <c r="DJ115" s="213"/>
      <c r="DK115" s="213"/>
      <c r="DL115" s="213"/>
      <c r="DM115" s="213"/>
      <c r="DN115" s="213"/>
      <c r="DO115" s="213"/>
      <c r="DP115" s="213"/>
      <c r="DQ115" s="213"/>
      <c r="DR115" s="213"/>
      <c r="DS115" s="213"/>
      <c r="DT115" s="213"/>
      <c r="DU115" s="213"/>
      <c r="DV115" s="213"/>
      <c r="DW115" s="213"/>
      <c r="DX115" s="213"/>
      <c r="DY115" s="213"/>
      <c r="DZ115" s="213"/>
      <c r="EA115" s="213"/>
      <c r="EB115" s="213"/>
      <c r="EC115" s="213"/>
      <c r="ED115" s="213"/>
      <c r="EE115" s="213"/>
      <c r="EF115" s="213"/>
      <c r="EG115" s="213"/>
      <c r="EH115" s="213"/>
      <c r="EI115" s="213"/>
      <c r="EJ115" s="213"/>
      <c r="EK115" s="213"/>
      <c r="EL115" s="213"/>
      <c r="EM115" s="213"/>
      <c r="EN115" s="213"/>
      <c r="EO115" s="213"/>
      <c r="EP115" s="213"/>
      <c r="EQ115" s="213"/>
      <c r="ER115" s="213"/>
      <c r="ES115" s="213"/>
      <c r="ET115" s="213"/>
      <c r="EU115" s="213"/>
      <c r="EV115" s="213"/>
      <c r="EW115" s="213"/>
      <c r="EX115" s="213"/>
      <c r="EY115" s="213"/>
      <c r="EZ115" s="213"/>
      <c r="FA115" s="213"/>
      <c r="FB115" s="213"/>
      <c r="FC115" s="213"/>
      <c r="FD115" s="213"/>
      <c r="FE115" s="213"/>
      <c r="FF115" s="213"/>
      <c r="FG115" s="213"/>
      <c r="FH115" s="213"/>
      <c r="FI115" s="213"/>
      <c r="FJ115" s="213"/>
      <c r="FK115" s="213"/>
      <c r="FL115" s="213"/>
      <c r="FM115" s="213"/>
      <c r="FN115" s="213"/>
      <c r="FO115" s="213"/>
      <c r="FP115" s="213"/>
      <c r="FQ115" s="213"/>
      <c r="FR115" s="213"/>
      <c r="FS115" s="213"/>
      <c r="FT115" s="213"/>
      <c r="FU115" s="213"/>
      <c r="FV115" s="213"/>
      <c r="FW115" s="213"/>
      <c r="FX115" s="213"/>
      <c r="FY115" s="213"/>
      <c r="FZ115" s="213"/>
      <c r="GA115" s="213"/>
      <c r="GB115" s="213"/>
      <c r="GC115" s="213"/>
      <c r="GD115" s="213"/>
      <c r="GE115" s="213"/>
      <c r="GF115" s="213"/>
      <c r="GG115" s="213"/>
      <c r="GH115" s="213"/>
      <c r="GI115" s="213"/>
      <c r="GJ115" s="213"/>
      <c r="GK115" s="213"/>
      <c r="GL115" s="213"/>
      <c r="GM115" s="213"/>
      <c r="GN115" s="213"/>
      <c r="GO115" s="213"/>
      <c r="GP115" s="213"/>
      <c r="GQ115" s="213"/>
      <c r="GR115" s="213"/>
      <c r="GS115" s="213"/>
      <c r="GT115" s="213"/>
      <c r="GU115" s="213"/>
      <c r="GV115" s="213"/>
      <c r="GW115" s="213"/>
    </row>
    <row r="116" spans="1:205" s="333" customFormat="1" ht="13.5" customHeight="1">
      <c r="A116" s="214"/>
      <c r="B116" s="204" t="s">
        <v>426</v>
      </c>
      <c r="C116" s="205">
        <v>7.15</v>
      </c>
      <c r="D116" s="262">
        <v>5.8</v>
      </c>
      <c r="E116" s="215">
        <v>33</v>
      </c>
      <c r="F116" s="215">
        <v>110</v>
      </c>
      <c r="G116" s="216" t="s">
        <v>43</v>
      </c>
      <c r="H116" s="215">
        <v>10</v>
      </c>
      <c r="I116" s="216" t="s">
        <v>43</v>
      </c>
      <c r="J116" s="210">
        <v>7.33</v>
      </c>
      <c r="K116" s="205">
        <v>430</v>
      </c>
      <c r="L116" s="215">
        <v>150</v>
      </c>
      <c r="M116" s="215">
        <v>6.0000000000000001E-3</v>
      </c>
      <c r="N116" s="215">
        <v>5.3</v>
      </c>
      <c r="O116" s="215" t="s">
        <v>132</v>
      </c>
      <c r="P116" s="215">
        <v>2.4</v>
      </c>
      <c r="Q116" s="215">
        <v>37</v>
      </c>
      <c r="R116" s="215" t="s">
        <v>67</v>
      </c>
      <c r="S116" s="215">
        <v>45.1</v>
      </c>
      <c r="T116" s="215" t="s">
        <v>67</v>
      </c>
      <c r="U116" s="210" t="s">
        <v>96</v>
      </c>
      <c r="V116" s="269">
        <v>41</v>
      </c>
      <c r="W116" s="214"/>
      <c r="X116" s="210" t="s">
        <v>426</v>
      </c>
      <c r="Y116" s="205">
        <v>7.6999999999999999E-2</v>
      </c>
      <c r="Z116" s="215" t="s">
        <v>68</v>
      </c>
      <c r="AA116" s="215" t="s">
        <v>68</v>
      </c>
      <c r="AB116" s="215">
        <v>0.01</v>
      </c>
      <c r="AC116" s="215" t="s">
        <v>68</v>
      </c>
      <c r="AD116" s="215" t="s">
        <v>71</v>
      </c>
      <c r="AE116" s="204" t="s">
        <v>237</v>
      </c>
      <c r="AF116" s="215">
        <v>8.91</v>
      </c>
      <c r="AG116" s="215" t="s">
        <v>68</v>
      </c>
      <c r="AH116" s="204" t="s">
        <v>68</v>
      </c>
      <c r="AI116" s="215" t="s">
        <v>68</v>
      </c>
      <c r="AJ116" s="211">
        <v>0.93</v>
      </c>
      <c r="AK116" s="215" t="s">
        <v>68</v>
      </c>
      <c r="AL116" s="215">
        <v>2.69</v>
      </c>
      <c r="AM116" s="215">
        <v>5.8999999999999997E-2</v>
      </c>
      <c r="AN116" s="210" t="s">
        <v>254</v>
      </c>
      <c r="AO116" s="214"/>
      <c r="AP116" s="210" t="s">
        <v>426</v>
      </c>
      <c r="AQ116" s="205" t="s">
        <v>68</v>
      </c>
      <c r="AR116" s="215">
        <v>0.26</v>
      </c>
      <c r="AS116" s="215">
        <v>1.63</v>
      </c>
      <c r="AT116" s="215">
        <v>3.12</v>
      </c>
      <c r="AU116" s="215" t="s">
        <v>253</v>
      </c>
      <c r="AV116" s="215">
        <v>6.92</v>
      </c>
      <c r="AW116" s="215">
        <v>6.7000000000000004E-2</v>
      </c>
      <c r="AX116" s="215" t="s">
        <v>68</v>
      </c>
      <c r="AY116" s="215">
        <v>4.0000000000000001E-3</v>
      </c>
      <c r="AZ116" s="215" t="s">
        <v>68</v>
      </c>
      <c r="BA116" s="215" t="s">
        <v>69</v>
      </c>
      <c r="BB116" s="210" t="s">
        <v>70</v>
      </c>
      <c r="BC116" s="212"/>
      <c r="BD116" s="212"/>
      <c r="BE116" s="212"/>
      <c r="BF116" s="212"/>
      <c r="BG116" s="212"/>
      <c r="BH116" s="212"/>
      <c r="BI116" s="212"/>
      <c r="BJ116" s="212"/>
      <c r="BK116" s="212"/>
      <c r="BL116" s="212"/>
      <c r="BM116" s="213"/>
      <c r="BN116" s="213"/>
      <c r="BO116" s="213"/>
      <c r="BP116" s="213"/>
      <c r="BQ116" s="213"/>
      <c r="BR116" s="213"/>
      <c r="BS116" s="213"/>
      <c r="BT116" s="213"/>
      <c r="BU116" s="213"/>
      <c r="BV116" s="213"/>
      <c r="BW116" s="213"/>
      <c r="BX116" s="213"/>
      <c r="BY116" s="213"/>
      <c r="BZ116" s="213"/>
      <c r="CA116" s="213"/>
      <c r="CB116" s="213"/>
      <c r="CC116" s="213"/>
      <c r="CD116" s="213"/>
      <c r="CE116" s="213"/>
      <c r="CF116" s="213"/>
      <c r="CG116" s="213"/>
      <c r="CH116" s="213"/>
      <c r="CI116" s="213"/>
      <c r="CJ116" s="213"/>
      <c r="CK116" s="213"/>
      <c r="CL116" s="213"/>
      <c r="CM116" s="213"/>
      <c r="CN116" s="213"/>
      <c r="CO116" s="213"/>
      <c r="CP116" s="213"/>
      <c r="CQ116" s="213"/>
      <c r="CR116" s="213"/>
      <c r="CS116" s="213"/>
      <c r="CT116" s="213"/>
      <c r="CU116" s="213"/>
      <c r="CV116" s="213"/>
      <c r="CW116" s="213"/>
      <c r="CX116" s="213"/>
      <c r="CY116" s="213"/>
      <c r="CZ116" s="213"/>
      <c r="DA116" s="213"/>
      <c r="DB116" s="213"/>
      <c r="DC116" s="213"/>
      <c r="DD116" s="213"/>
      <c r="DE116" s="213"/>
      <c r="DF116" s="213"/>
      <c r="DG116" s="213"/>
      <c r="DH116" s="213"/>
      <c r="DI116" s="213"/>
      <c r="DJ116" s="213"/>
      <c r="DK116" s="213"/>
      <c r="DL116" s="213"/>
      <c r="DM116" s="213"/>
      <c r="DN116" s="213"/>
      <c r="DO116" s="213"/>
      <c r="DP116" s="213"/>
      <c r="DQ116" s="213"/>
      <c r="DR116" s="213"/>
      <c r="DS116" s="213"/>
      <c r="DT116" s="213"/>
      <c r="DU116" s="213"/>
      <c r="DV116" s="213"/>
      <c r="DW116" s="213"/>
      <c r="DX116" s="213"/>
      <c r="DY116" s="213"/>
      <c r="DZ116" s="213"/>
      <c r="EA116" s="213"/>
      <c r="EB116" s="213"/>
      <c r="EC116" s="213"/>
      <c r="ED116" s="213"/>
      <c r="EE116" s="213"/>
      <c r="EF116" s="213"/>
      <c r="EG116" s="213"/>
      <c r="EH116" s="213"/>
      <c r="EI116" s="213"/>
      <c r="EJ116" s="213"/>
      <c r="EK116" s="213"/>
      <c r="EL116" s="213"/>
      <c r="EM116" s="213"/>
      <c r="EN116" s="213"/>
      <c r="EO116" s="213"/>
      <c r="EP116" s="213"/>
      <c r="EQ116" s="213"/>
      <c r="ER116" s="213"/>
      <c r="ES116" s="213"/>
      <c r="ET116" s="213"/>
      <c r="EU116" s="213"/>
      <c r="EV116" s="213"/>
      <c r="EW116" s="213"/>
      <c r="EX116" s="213"/>
      <c r="EY116" s="213"/>
      <c r="EZ116" s="213"/>
      <c r="FA116" s="213"/>
      <c r="FB116" s="213"/>
      <c r="FC116" s="213"/>
      <c r="FD116" s="213"/>
      <c r="FE116" s="213"/>
      <c r="FF116" s="213"/>
      <c r="FG116" s="213"/>
      <c r="FH116" s="213"/>
      <c r="FI116" s="213"/>
      <c r="FJ116" s="213"/>
      <c r="FK116" s="213"/>
      <c r="FL116" s="213"/>
      <c r="FM116" s="213"/>
      <c r="FN116" s="213"/>
      <c r="FO116" s="213"/>
      <c r="FP116" s="213"/>
      <c r="FQ116" s="213"/>
      <c r="FR116" s="213"/>
      <c r="FS116" s="213"/>
      <c r="FT116" s="213"/>
      <c r="FU116" s="213"/>
      <c r="FV116" s="213"/>
      <c r="FW116" s="213"/>
      <c r="FX116" s="213"/>
      <c r="FY116" s="213"/>
      <c r="FZ116" s="213"/>
      <c r="GA116" s="213"/>
      <c r="GB116" s="213"/>
      <c r="GC116" s="213"/>
      <c r="GD116" s="213"/>
      <c r="GE116" s="213"/>
      <c r="GF116" s="213"/>
      <c r="GG116" s="213"/>
      <c r="GH116" s="213"/>
      <c r="GI116" s="213"/>
      <c r="GJ116" s="213"/>
      <c r="GK116" s="213"/>
      <c r="GL116" s="213"/>
      <c r="GM116" s="213"/>
      <c r="GN116" s="213"/>
      <c r="GO116" s="213"/>
      <c r="GP116" s="213"/>
      <c r="GQ116" s="213"/>
      <c r="GR116" s="213"/>
      <c r="GS116" s="213"/>
      <c r="GT116" s="213"/>
      <c r="GU116" s="213"/>
      <c r="GV116" s="213"/>
      <c r="GW116" s="213"/>
    </row>
    <row r="117" spans="1:205" s="333" customFormat="1" ht="13.5" customHeight="1">
      <c r="A117" s="214"/>
      <c r="B117" s="204" t="s">
        <v>466</v>
      </c>
      <c r="C117" s="205">
        <v>6.81</v>
      </c>
      <c r="D117" s="262">
        <v>10.4</v>
      </c>
      <c r="E117" s="215">
        <v>26</v>
      </c>
      <c r="F117" s="215">
        <v>80</v>
      </c>
      <c r="G117" s="216"/>
      <c r="H117" s="215"/>
      <c r="I117" s="216"/>
      <c r="J117" s="210" t="s">
        <v>43</v>
      </c>
      <c r="K117" s="304">
        <v>20</v>
      </c>
      <c r="L117" s="305" t="s">
        <v>132</v>
      </c>
      <c r="M117" s="305" t="s">
        <v>252</v>
      </c>
      <c r="N117" s="305">
        <v>4.9000000000000004</v>
      </c>
      <c r="O117" s="305" t="s">
        <v>132</v>
      </c>
      <c r="P117" s="305">
        <v>3</v>
      </c>
      <c r="Q117" s="305">
        <v>30</v>
      </c>
      <c r="R117" s="305" t="s">
        <v>67</v>
      </c>
      <c r="S117" s="305">
        <v>36.4</v>
      </c>
      <c r="T117" s="305" t="s">
        <v>67</v>
      </c>
      <c r="U117" s="307" t="s">
        <v>96</v>
      </c>
      <c r="V117" s="269"/>
      <c r="W117" s="214"/>
      <c r="X117" s="210" t="s">
        <v>462</v>
      </c>
      <c r="Y117" s="304">
        <v>8.4000000000000005E-2</v>
      </c>
      <c r="Z117" s="305" t="s">
        <v>68</v>
      </c>
      <c r="AA117" s="305" t="s">
        <v>68</v>
      </c>
      <c r="AB117" s="305">
        <v>8.0000000000000002E-3</v>
      </c>
      <c r="AC117" s="305" t="s">
        <v>68</v>
      </c>
      <c r="AD117" s="305" t="s">
        <v>71</v>
      </c>
      <c r="AE117" s="309" t="s">
        <v>237</v>
      </c>
      <c r="AF117" s="305">
        <v>7.41</v>
      </c>
      <c r="AG117" s="305" t="s">
        <v>68</v>
      </c>
      <c r="AH117" s="309" t="s">
        <v>254</v>
      </c>
      <c r="AI117" s="305" t="s">
        <v>68</v>
      </c>
      <c r="AJ117" s="310">
        <v>1.3</v>
      </c>
      <c r="AK117" s="305" t="s">
        <v>68</v>
      </c>
      <c r="AL117" s="305">
        <v>1.73</v>
      </c>
      <c r="AM117" s="305">
        <v>0.11</v>
      </c>
      <c r="AN117" s="307" t="s">
        <v>254</v>
      </c>
      <c r="AO117" s="214"/>
      <c r="AP117" s="210" t="s">
        <v>462</v>
      </c>
      <c r="AQ117" s="304" t="s">
        <v>68</v>
      </c>
      <c r="AR117" s="305">
        <v>0.22</v>
      </c>
      <c r="AS117" s="305">
        <v>0.98</v>
      </c>
      <c r="AT117" s="305">
        <v>8.25</v>
      </c>
      <c r="AU117" s="305" t="s">
        <v>253</v>
      </c>
      <c r="AV117" s="306">
        <v>5.0999999999999996</v>
      </c>
      <c r="AW117" s="305">
        <v>5.6000000000000001E-2</v>
      </c>
      <c r="AX117" s="305" t="s">
        <v>68</v>
      </c>
      <c r="AY117" s="305">
        <v>4.0000000000000001E-3</v>
      </c>
      <c r="AZ117" s="305" t="s">
        <v>68</v>
      </c>
      <c r="BA117" s="305" t="s">
        <v>69</v>
      </c>
      <c r="BB117" s="307" t="s">
        <v>70</v>
      </c>
      <c r="BC117" s="212"/>
      <c r="BD117" s="212"/>
      <c r="BE117" s="212"/>
      <c r="BF117" s="212"/>
      <c r="BG117" s="212"/>
      <c r="BH117" s="212"/>
      <c r="BI117" s="212"/>
      <c r="BJ117" s="212"/>
      <c r="BK117" s="212"/>
      <c r="BL117" s="212"/>
      <c r="BM117" s="213"/>
      <c r="BN117" s="213"/>
      <c r="BO117" s="213"/>
      <c r="BP117" s="213"/>
      <c r="BQ117" s="213"/>
      <c r="BR117" s="213"/>
      <c r="BS117" s="213"/>
      <c r="BT117" s="213"/>
      <c r="BU117" s="213"/>
      <c r="BV117" s="213"/>
      <c r="BW117" s="213"/>
      <c r="BX117" s="213"/>
      <c r="BY117" s="213"/>
      <c r="BZ117" s="213"/>
      <c r="CA117" s="213"/>
      <c r="CB117" s="213"/>
      <c r="CC117" s="213"/>
      <c r="CD117" s="213"/>
      <c r="CE117" s="213"/>
      <c r="CF117" s="213"/>
      <c r="CG117" s="213"/>
      <c r="CH117" s="213"/>
      <c r="CI117" s="213"/>
      <c r="CJ117" s="213"/>
      <c r="CK117" s="213"/>
      <c r="CL117" s="213"/>
      <c r="CM117" s="213"/>
      <c r="CN117" s="213"/>
      <c r="CO117" s="213"/>
      <c r="CP117" s="213"/>
      <c r="CQ117" s="213"/>
      <c r="CR117" s="213"/>
      <c r="CS117" s="213"/>
      <c r="CT117" s="213"/>
      <c r="CU117" s="213"/>
      <c r="CV117" s="213"/>
      <c r="CW117" s="213"/>
      <c r="CX117" s="213"/>
      <c r="CY117" s="213"/>
      <c r="CZ117" s="213"/>
      <c r="DA117" s="213"/>
      <c r="DB117" s="213"/>
      <c r="DC117" s="213"/>
      <c r="DD117" s="213"/>
      <c r="DE117" s="213"/>
      <c r="DF117" s="213"/>
      <c r="DG117" s="213"/>
      <c r="DH117" s="213"/>
      <c r="DI117" s="213"/>
      <c r="DJ117" s="213"/>
      <c r="DK117" s="213"/>
      <c r="DL117" s="213"/>
      <c r="DM117" s="213"/>
      <c r="DN117" s="213"/>
      <c r="DO117" s="213"/>
      <c r="DP117" s="213"/>
      <c r="DQ117" s="213"/>
      <c r="DR117" s="213"/>
      <c r="DS117" s="213"/>
      <c r="DT117" s="213"/>
      <c r="DU117" s="213"/>
      <c r="DV117" s="213"/>
      <c r="DW117" s="213"/>
      <c r="DX117" s="213"/>
      <c r="DY117" s="213"/>
      <c r="DZ117" s="213"/>
      <c r="EA117" s="213"/>
      <c r="EB117" s="213"/>
      <c r="EC117" s="213"/>
      <c r="ED117" s="213"/>
      <c r="EE117" s="213"/>
      <c r="EF117" s="213"/>
      <c r="EG117" s="213"/>
      <c r="EH117" s="213"/>
      <c r="EI117" s="213"/>
      <c r="EJ117" s="213"/>
      <c r="EK117" s="213"/>
      <c r="EL117" s="213"/>
      <c r="EM117" s="213"/>
      <c r="EN117" s="213"/>
      <c r="EO117" s="213"/>
      <c r="EP117" s="213"/>
      <c r="EQ117" s="213"/>
      <c r="ER117" s="213"/>
      <c r="ES117" s="213"/>
      <c r="ET117" s="213"/>
      <c r="EU117" s="213"/>
      <c r="EV117" s="213"/>
      <c r="EW117" s="213"/>
      <c r="EX117" s="213"/>
      <c r="EY117" s="213"/>
      <c r="EZ117" s="213"/>
      <c r="FA117" s="213"/>
      <c r="FB117" s="213"/>
      <c r="FC117" s="213"/>
      <c r="FD117" s="213"/>
      <c r="FE117" s="213"/>
      <c r="FF117" s="213"/>
      <c r="FG117" s="213"/>
      <c r="FH117" s="213"/>
      <c r="FI117" s="213"/>
      <c r="FJ117" s="213"/>
      <c r="FK117" s="213"/>
      <c r="FL117" s="213"/>
      <c r="FM117" s="213"/>
      <c r="FN117" s="213"/>
      <c r="FO117" s="213"/>
      <c r="FP117" s="213"/>
      <c r="FQ117" s="213"/>
      <c r="FR117" s="213"/>
      <c r="FS117" s="213"/>
      <c r="FT117" s="213"/>
      <c r="FU117" s="213"/>
      <c r="FV117" s="213"/>
      <c r="FW117" s="213"/>
      <c r="FX117" s="213"/>
      <c r="FY117" s="213"/>
      <c r="FZ117" s="213"/>
      <c r="GA117" s="213"/>
      <c r="GB117" s="213"/>
      <c r="GC117" s="213"/>
      <c r="GD117" s="213"/>
      <c r="GE117" s="213"/>
      <c r="GF117" s="213"/>
      <c r="GG117" s="213"/>
      <c r="GH117" s="213"/>
      <c r="GI117" s="213"/>
      <c r="GJ117" s="213"/>
      <c r="GK117" s="213"/>
      <c r="GL117" s="213"/>
      <c r="GM117" s="213"/>
      <c r="GN117" s="213"/>
      <c r="GO117" s="213"/>
      <c r="GP117" s="213"/>
      <c r="GQ117" s="213"/>
      <c r="GR117" s="213"/>
      <c r="GS117" s="213"/>
      <c r="GT117" s="213"/>
      <c r="GU117" s="213"/>
      <c r="GV117" s="213"/>
      <c r="GW117" s="213"/>
    </row>
    <row r="118" spans="1:205" s="333" customFormat="1" ht="13.5" customHeight="1">
      <c r="A118" s="214"/>
      <c r="B118" s="204" t="s">
        <v>493</v>
      </c>
      <c r="C118" s="323">
        <v>7</v>
      </c>
      <c r="D118" s="262">
        <v>21.4</v>
      </c>
      <c r="E118" s="215">
        <v>26.5</v>
      </c>
      <c r="F118" s="215">
        <v>120</v>
      </c>
      <c r="G118" s="216"/>
      <c r="H118" s="215"/>
      <c r="I118" s="216"/>
      <c r="J118" s="324">
        <v>0</v>
      </c>
      <c r="K118" s="205">
        <v>130</v>
      </c>
      <c r="L118" s="215" t="s">
        <v>96</v>
      </c>
      <c r="M118" s="215">
        <v>4.0000000000000001E-3</v>
      </c>
      <c r="N118" s="238">
        <v>4</v>
      </c>
      <c r="O118" s="215" t="s">
        <v>132</v>
      </c>
      <c r="P118" s="215">
        <v>0.5</v>
      </c>
      <c r="Q118" s="215">
        <v>34.6</v>
      </c>
      <c r="R118" s="215">
        <v>42.2</v>
      </c>
      <c r="S118" s="215">
        <v>42.2</v>
      </c>
      <c r="T118" s="215"/>
      <c r="U118" s="210" t="s">
        <v>96</v>
      </c>
      <c r="V118" s="269"/>
      <c r="W118" s="214"/>
      <c r="X118" s="204" t="s">
        <v>493</v>
      </c>
      <c r="Y118" s="205">
        <v>3.9E-2</v>
      </c>
      <c r="Z118" s="215" t="s">
        <v>237</v>
      </c>
      <c r="AA118" s="215" t="s">
        <v>500</v>
      </c>
      <c r="AB118" s="215">
        <v>1.0999999999999999E-2</v>
      </c>
      <c r="AC118" s="215" t="s">
        <v>237</v>
      </c>
      <c r="AD118" s="215">
        <v>0.02</v>
      </c>
      <c r="AE118" s="215" t="s">
        <v>508</v>
      </c>
      <c r="AF118" s="215">
        <v>7.17</v>
      </c>
      <c r="AG118" s="215">
        <v>2.9999999999999997E-4</v>
      </c>
      <c r="AH118" s="215" t="s">
        <v>237</v>
      </c>
      <c r="AI118" s="215">
        <v>5.0000000000000001E-4</v>
      </c>
      <c r="AJ118" s="387">
        <v>1.3</v>
      </c>
      <c r="AK118" s="215" t="s">
        <v>237</v>
      </c>
      <c r="AL118" s="215">
        <v>2.0699999999999998</v>
      </c>
      <c r="AM118" s="215">
        <v>3.5000000000000003E-2</v>
      </c>
      <c r="AN118" s="210" t="s">
        <v>253</v>
      </c>
      <c r="AO118" s="361"/>
      <c r="AP118" s="210" t="s">
        <v>493</v>
      </c>
      <c r="AQ118" s="205">
        <v>5.0000000000000001E-4</v>
      </c>
      <c r="AR118" s="215">
        <v>0.26</v>
      </c>
      <c r="AS118" s="215">
        <v>0.54</v>
      </c>
      <c r="AT118" s="215">
        <v>0.38</v>
      </c>
      <c r="AU118" s="215">
        <v>1.2999999999999999E-4</v>
      </c>
      <c r="AV118" s="215">
        <v>5.97</v>
      </c>
      <c r="AW118" s="215">
        <v>6.8000000000000005E-2</v>
      </c>
      <c r="AX118" s="215">
        <v>4.0000000000000002E-4</v>
      </c>
      <c r="AY118" s="215">
        <v>1.9E-3</v>
      </c>
      <c r="AZ118" s="215">
        <v>2.9999999999999997E-4</v>
      </c>
      <c r="BA118" s="215">
        <v>1E-3</v>
      </c>
      <c r="BB118" s="210" t="s">
        <v>252</v>
      </c>
      <c r="BC118" s="212"/>
      <c r="BD118" s="212"/>
      <c r="BE118" s="213"/>
      <c r="BF118" s="213"/>
      <c r="BG118" s="213"/>
      <c r="BH118" s="213"/>
      <c r="BI118" s="213"/>
      <c r="BJ118" s="213"/>
      <c r="BK118" s="213"/>
      <c r="BL118" s="213"/>
      <c r="BM118" s="213"/>
      <c r="BN118" s="213"/>
      <c r="BO118" s="213"/>
      <c r="BP118" s="213"/>
      <c r="BQ118" s="213"/>
      <c r="BR118" s="213"/>
      <c r="BS118" s="213"/>
      <c r="BT118" s="213"/>
      <c r="BU118" s="213"/>
      <c r="BV118" s="213"/>
      <c r="BW118" s="213"/>
      <c r="BX118" s="213"/>
      <c r="BY118" s="213"/>
      <c r="BZ118" s="213"/>
      <c r="CA118" s="213"/>
      <c r="CB118" s="213"/>
      <c r="CC118" s="213"/>
      <c r="CD118" s="213"/>
      <c r="CE118" s="213"/>
      <c r="CF118" s="213"/>
      <c r="CG118" s="213"/>
      <c r="CH118" s="213"/>
      <c r="CI118" s="213"/>
      <c r="CJ118" s="213"/>
      <c r="CK118" s="213"/>
      <c r="CL118" s="213"/>
      <c r="CM118" s="213"/>
      <c r="CN118" s="213"/>
      <c r="CO118" s="213"/>
      <c r="CP118" s="213"/>
      <c r="CQ118" s="213"/>
      <c r="CR118" s="213"/>
      <c r="CS118" s="213"/>
      <c r="CT118" s="213"/>
      <c r="CU118" s="213"/>
      <c r="CV118" s="213"/>
      <c r="CW118" s="213"/>
      <c r="CX118" s="213"/>
      <c r="CY118" s="213"/>
      <c r="CZ118" s="213"/>
      <c r="DA118" s="213"/>
      <c r="DB118" s="213"/>
      <c r="DC118" s="213"/>
      <c r="DD118" s="213"/>
      <c r="DE118" s="213"/>
      <c r="DF118" s="213"/>
      <c r="DG118" s="213"/>
      <c r="DH118" s="213"/>
      <c r="DI118" s="213"/>
      <c r="DJ118" s="213"/>
      <c r="DK118" s="213"/>
      <c r="DL118" s="213"/>
      <c r="DM118" s="213"/>
      <c r="DN118" s="213"/>
      <c r="DO118" s="213"/>
      <c r="DP118" s="213"/>
      <c r="DQ118" s="213"/>
      <c r="DR118" s="213"/>
      <c r="DS118" s="213"/>
      <c r="DT118" s="213"/>
      <c r="DU118" s="213"/>
      <c r="DV118" s="213"/>
      <c r="DW118" s="213"/>
      <c r="DX118" s="213"/>
      <c r="DY118" s="213"/>
      <c r="DZ118" s="213"/>
      <c r="EA118" s="213"/>
      <c r="EB118" s="213"/>
      <c r="EC118" s="213"/>
      <c r="ED118" s="213"/>
      <c r="EE118" s="213"/>
      <c r="EF118" s="213"/>
      <c r="EG118" s="213"/>
      <c r="EH118" s="213"/>
      <c r="EI118" s="213"/>
      <c r="EJ118" s="213"/>
      <c r="EK118" s="213"/>
      <c r="EL118" s="213"/>
      <c r="EM118" s="213"/>
      <c r="EN118" s="213"/>
      <c r="EO118" s="213"/>
      <c r="EP118" s="213"/>
      <c r="EQ118" s="213"/>
      <c r="ER118" s="213"/>
      <c r="ES118" s="213"/>
      <c r="ET118" s="213"/>
      <c r="EU118" s="213"/>
      <c r="EV118" s="213"/>
      <c r="EW118" s="213"/>
      <c r="EX118" s="213"/>
      <c r="EY118" s="213"/>
      <c r="EZ118" s="213"/>
      <c r="FA118" s="213"/>
      <c r="FB118" s="213"/>
      <c r="FC118" s="213"/>
      <c r="FD118" s="213"/>
      <c r="FE118" s="213"/>
      <c r="FF118" s="213"/>
      <c r="FG118" s="213"/>
      <c r="FH118" s="213"/>
      <c r="FI118" s="213"/>
      <c r="FJ118" s="213"/>
      <c r="FK118" s="213"/>
      <c r="FL118" s="213"/>
      <c r="FM118" s="213"/>
      <c r="FN118" s="213"/>
      <c r="FO118" s="213"/>
      <c r="FP118" s="213"/>
      <c r="FQ118" s="213"/>
      <c r="FR118" s="213"/>
      <c r="FS118" s="213"/>
      <c r="FT118" s="213"/>
      <c r="FU118" s="213"/>
      <c r="FV118" s="213"/>
      <c r="FW118" s="213"/>
      <c r="FX118" s="213"/>
      <c r="FY118" s="213"/>
      <c r="FZ118" s="213"/>
      <c r="GA118" s="213"/>
      <c r="GB118" s="213"/>
      <c r="GC118" s="213"/>
      <c r="GD118" s="213"/>
      <c r="GE118" s="213"/>
      <c r="GF118" s="213"/>
      <c r="GG118" s="213"/>
      <c r="GH118" s="213"/>
      <c r="GI118" s="213"/>
      <c r="GJ118" s="213"/>
      <c r="GK118" s="213"/>
      <c r="GL118" s="213"/>
      <c r="GM118" s="213"/>
      <c r="GN118" s="213"/>
      <c r="GO118" s="213"/>
    </row>
    <row r="119" spans="1:205" s="333" customFormat="1" ht="12.75" customHeight="1">
      <c r="A119" s="214"/>
      <c r="B119" s="204" t="s">
        <v>504</v>
      </c>
      <c r="C119" s="323">
        <v>6.15</v>
      </c>
      <c r="D119" s="262">
        <v>13.4</v>
      </c>
      <c r="E119" s="215">
        <v>38.5</v>
      </c>
      <c r="F119" s="215">
        <v>170</v>
      </c>
      <c r="G119" s="216"/>
      <c r="H119" s="215"/>
      <c r="I119" s="216"/>
      <c r="J119" s="414">
        <v>-6.09</v>
      </c>
      <c r="K119" s="240">
        <v>170</v>
      </c>
      <c r="L119" s="301" t="s">
        <v>132</v>
      </c>
      <c r="M119" s="301" t="s">
        <v>252</v>
      </c>
      <c r="N119" s="301">
        <v>5.6</v>
      </c>
      <c r="O119" s="301" t="s">
        <v>132</v>
      </c>
      <c r="P119" s="301" t="s">
        <v>67</v>
      </c>
      <c r="Q119" s="301">
        <v>53.3</v>
      </c>
      <c r="R119" s="301"/>
      <c r="S119" s="401">
        <v>65</v>
      </c>
      <c r="T119" s="301"/>
      <c r="U119" s="358" t="s">
        <v>96</v>
      </c>
      <c r="V119" s="269"/>
      <c r="W119" s="214"/>
      <c r="X119" s="204" t="s">
        <v>504</v>
      </c>
      <c r="Y119" s="240">
        <v>0.45</v>
      </c>
      <c r="Z119" s="301" t="s">
        <v>237</v>
      </c>
      <c r="AA119" s="301" t="s">
        <v>507</v>
      </c>
      <c r="AB119" s="301">
        <v>7.7999999999999996E-3</v>
      </c>
      <c r="AC119" s="301" t="s">
        <v>237</v>
      </c>
      <c r="AD119" s="301">
        <v>0.03</v>
      </c>
      <c r="AE119" s="409">
        <v>1.4999999999999999E-4</v>
      </c>
      <c r="AF119" s="301">
        <v>10.4</v>
      </c>
      <c r="AG119" s="301">
        <v>5.9999999999999995E-4</v>
      </c>
      <c r="AH119" s="301">
        <v>5.9999999999999995E-4</v>
      </c>
      <c r="AI119" s="301">
        <v>8.0000000000000004E-4</v>
      </c>
      <c r="AJ119" s="410">
        <v>2.62</v>
      </c>
      <c r="AK119" s="301">
        <v>2.0000000000000001E-4</v>
      </c>
      <c r="AL119" s="301">
        <v>3.05</v>
      </c>
      <c r="AM119" s="301">
        <v>0.35699999999999998</v>
      </c>
      <c r="AN119" s="210" t="s">
        <v>253</v>
      </c>
      <c r="AO119" s="361"/>
      <c r="AP119" s="204" t="s">
        <v>504</v>
      </c>
      <c r="AQ119" s="240">
        <v>6.9999999999999999E-4</v>
      </c>
      <c r="AR119" s="301">
        <v>0.34</v>
      </c>
      <c r="AS119" s="301">
        <v>1.49</v>
      </c>
      <c r="AT119" s="301">
        <v>2.76</v>
      </c>
      <c r="AU119" s="301" t="s">
        <v>250</v>
      </c>
      <c r="AV119" s="301">
        <v>8.5299999999999994</v>
      </c>
      <c r="AW119" s="301">
        <v>8.7999999999999995E-2</v>
      </c>
      <c r="AX119" s="301">
        <v>2.9999999999999997E-4</v>
      </c>
      <c r="AY119" s="301">
        <v>2.4E-2</v>
      </c>
      <c r="AZ119" s="301">
        <v>1.1000000000000001E-3</v>
      </c>
      <c r="BA119" s="301">
        <v>3.0000000000000001E-3</v>
      </c>
      <c r="BB119" s="308" t="s">
        <v>252</v>
      </c>
      <c r="BC119" s="212"/>
      <c r="BD119" s="212"/>
      <c r="BE119" s="213"/>
      <c r="BF119" s="213"/>
      <c r="BG119" s="213"/>
      <c r="BH119" s="213"/>
      <c r="BI119" s="213"/>
      <c r="BJ119" s="213"/>
      <c r="BK119" s="213"/>
      <c r="BL119" s="213"/>
      <c r="BM119" s="213"/>
      <c r="BN119" s="213"/>
      <c r="BO119" s="213"/>
      <c r="BP119" s="213"/>
      <c r="BQ119" s="213"/>
      <c r="BR119" s="213"/>
      <c r="BS119" s="213"/>
      <c r="BT119" s="213"/>
      <c r="BU119" s="213"/>
      <c r="BV119" s="213"/>
      <c r="BW119" s="213"/>
      <c r="BX119" s="213"/>
      <c r="BY119" s="213"/>
      <c r="BZ119" s="213"/>
      <c r="CA119" s="213"/>
      <c r="CB119" s="213"/>
      <c r="CC119" s="213"/>
      <c r="CD119" s="213"/>
      <c r="CE119" s="213"/>
      <c r="CF119" s="213"/>
      <c r="CG119" s="213"/>
      <c r="CH119" s="213"/>
      <c r="CI119" s="213"/>
      <c r="CJ119" s="213"/>
      <c r="CK119" s="213"/>
      <c r="CL119" s="213"/>
      <c r="CM119" s="213"/>
      <c r="CN119" s="213"/>
      <c r="CO119" s="213"/>
      <c r="CP119" s="213"/>
      <c r="CQ119" s="213"/>
      <c r="CR119" s="213"/>
      <c r="CS119" s="213"/>
      <c r="CT119" s="213"/>
      <c r="CU119" s="213"/>
      <c r="CV119" s="213"/>
      <c r="CW119" s="213"/>
      <c r="CX119" s="213"/>
      <c r="CY119" s="213"/>
      <c r="CZ119" s="213"/>
      <c r="DA119" s="213"/>
      <c r="DB119" s="213"/>
      <c r="DC119" s="213"/>
      <c r="DD119" s="213"/>
      <c r="DE119" s="213"/>
      <c r="DF119" s="213"/>
      <c r="DG119" s="213"/>
      <c r="DH119" s="213"/>
      <c r="DI119" s="213"/>
      <c r="DJ119" s="213"/>
      <c r="DK119" s="213"/>
      <c r="DL119" s="213"/>
      <c r="DM119" s="213"/>
      <c r="DN119" s="213"/>
      <c r="DO119" s="213"/>
      <c r="DP119" s="213"/>
      <c r="DQ119" s="213"/>
      <c r="DR119" s="213"/>
      <c r="DS119" s="213"/>
      <c r="DT119" s="213"/>
      <c r="DU119" s="213"/>
      <c r="DV119" s="213"/>
      <c r="DW119" s="213"/>
      <c r="DX119" s="213"/>
      <c r="DY119" s="213"/>
      <c r="DZ119" s="213"/>
      <c r="EA119" s="213"/>
      <c r="EB119" s="213"/>
      <c r="EC119" s="213"/>
      <c r="ED119" s="213"/>
      <c r="EE119" s="213"/>
      <c r="EF119" s="213"/>
      <c r="EG119" s="213"/>
      <c r="EH119" s="213"/>
      <c r="EI119" s="213"/>
      <c r="EJ119" s="213"/>
      <c r="EK119" s="213"/>
      <c r="EL119" s="213"/>
      <c r="EM119" s="213"/>
      <c r="EN119" s="213"/>
      <c r="EO119" s="213"/>
      <c r="EP119" s="213"/>
      <c r="EQ119" s="213"/>
      <c r="ER119" s="213"/>
      <c r="ES119" s="213"/>
      <c r="ET119" s="213"/>
      <c r="EU119" s="213"/>
      <c r="EV119" s="213"/>
      <c r="EW119" s="213"/>
      <c r="EX119" s="213"/>
      <c r="EY119" s="213"/>
      <c r="EZ119" s="213"/>
      <c r="FA119" s="213"/>
      <c r="FB119" s="213"/>
      <c r="FC119" s="213"/>
      <c r="FD119" s="213"/>
      <c r="FE119" s="213"/>
      <c r="FF119" s="213"/>
      <c r="FG119" s="213"/>
      <c r="FH119" s="213"/>
      <c r="FI119" s="213"/>
      <c r="FJ119" s="213"/>
      <c r="FK119" s="213"/>
      <c r="FL119" s="213"/>
      <c r="FM119" s="213"/>
      <c r="FN119" s="213"/>
      <c r="FO119" s="213"/>
      <c r="FP119" s="213"/>
      <c r="FQ119" s="213"/>
      <c r="FR119" s="213"/>
      <c r="FS119" s="213"/>
      <c r="FT119" s="213"/>
      <c r="FU119" s="213"/>
      <c r="FV119" s="213"/>
      <c r="FW119" s="213"/>
      <c r="FX119" s="213"/>
      <c r="FY119" s="213"/>
      <c r="FZ119" s="213"/>
      <c r="GA119" s="213"/>
      <c r="GB119" s="213"/>
      <c r="GC119" s="213"/>
      <c r="GD119" s="213"/>
      <c r="GE119" s="213"/>
      <c r="GF119" s="213"/>
      <c r="GG119" s="213"/>
      <c r="GH119" s="213"/>
      <c r="GI119" s="213"/>
      <c r="GJ119" s="213"/>
      <c r="GK119" s="213"/>
      <c r="GL119" s="213"/>
      <c r="GM119" s="213"/>
      <c r="GN119" s="213"/>
      <c r="GO119" s="213"/>
    </row>
    <row r="120" spans="1:205" s="333" customFormat="1" ht="13.5" customHeight="1">
      <c r="A120" s="218" t="s">
        <v>294</v>
      </c>
      <c r="B120" s="204" t="s">
        <v>504</v>
      </c>
      <c r="C120" s="323" t="s">
        <v>43</v>
      </c>
      <c r="D120" s="262" t="s">
        <v>43</v>
      </c>
      <c r="E120" s="215">
        <v>39.700000000000003</v>
      </c>
      <c r="F120" s="215" t="s">
        <v>43</v>
      </c>
      <c r="G120" s="216"/>
      <c r="H120" s="215"/>
      <c r="I120" s="216"/>
      <c r="J120" s="324" t="s">
        <v>43</v>
      </c>
      <c r="K120" s="406" t="s">
        <v>43</v>
      </c>
      <c r="L120" s="407" t="s">
        <v>43</v>
      </c>
      <c r="M120" s="407" t="s">
        <v>43</v>
      </c>
      <c r="N120" s="407" t="s">
        <v>43</v>
      </c>
      <c r="O120" s="407" t="s">
        <v>43</v>
      </c>
      <c r="P120" s="407" t="s">
        <v>43</v>
      </c>
      <c r="Q120" s="407" t="s">
        <v>43</v>
      </c>
      <c r="R120" s="407" t="s">
        <v>43</v>
      </c>
      <c r="S120" s="407" t="s">
        <v>43</v>
      </c>
      <c r="T120" s="408" t="s">
        <v>43</v>
      </c>
      <c r="U120" s="324" t="s">
        <v>43</v>
      </c>
      <c r="V120" s="269"/>
      <c r="W120" s="218" t="s">
        <v>294</v>
      </c>
      <c r="X120" s="204" t="s">
        <v>504</v>
      </c>
      <c r="Y120" s="240">
        <v>0.21</v>
      </c>
      <c r="Z120" s="301" t="s">
        <v>237</v>
      </c>
      <c r="AA120" s="301">
        <v>2.9999999999999997E-4</v>
      </c>
      <c r="AB120" s="301">
        <v>6.1999999999999998E-3</v>
      </c>
      <c r="AC120" s="301" t="s">
        <v>237</v>
      </c>
      <c r="AD120" s="301">
        <v>0.03</v>
      </c>
      <c r="AE120" s="409">
        <v>1.4999999999999999E-4</v>
      </c>
      <c r="AF120" s="301">
        <v>10.8</v>
      </c>
      <c r="AG120" s="301">
        <v>5.0000000000000001E-4</v>
      </c>
      <c r="AH120" s="301">
        <v>4.0000000000000002E-4</v>
      </c>
      <c r="AI120" s="301">
        <v>5.9999999999999995E-4</v>
      </c>
      <c r="AJ120" s="410">
        <v>2.12</v>
      </c>
      <c r="AK120" s="301">
        <v>2.0000000000000001E-4</v>
      </c>
      <c r="AL120" s="301">
        <v>3.08</v>
      </c>
      <c r="AM120" s="301">
        <v>0.28499999999999998</v>
      </c>
      <c r="AN120" s="210" t="s">
        <v>253</v>
      </c>
      <c r="AO120" s="218" t="s">
        <v>294</v>
      </c>
      <c r="AP120" s="204" t="s">
        <v>504</v>
      </c>
      <c r="AQ120" s="240">
        <v>5.0000000000000001E-4</v>
      </c>
      <c r="AR120" s="301">
        <v>0.28000000000000003</v>
      </c>
      <c r="AS120" s="301">
        <v>1.54</v>
      </c>
      <c r="AT120" s="301">
        <v>2.42</v>
      </c>
      <c r="AU120" s="301" t="s">
        <v>250</v>
      </c>
      <c r="AV120" s="301">
        <v>8.66</v>
      </c>
      <c r="AW120" s="301">
        <v>9.2999999999999999E-2</v>
      </c>
      <c r="AX120" s="301">
        <v>2.9999999999999997E-4</v>
      </c>
      <c r="AY120" s="301">
        <v>1.0999999999999999E-2</v>
      </c>
      <c r="AZ120" s="301">
        <v>5.9999999999999995E-4</v>
      </c>
      <c r="BA120" s="301">
        <v>2E-3</v>
      </c>
      <c r="BB120" s="308" t="s">
        <v>252</v>
      </c>
      <c r="BC120" s="212"/>
      <c r="BD120" s="212"/>
      <c r="BE120" s="213"/>
      <c r="BF120" s="213"/>
      <c r="BG120" s="213"/>
      <c r="BH120" s="213"/>
      <c r="BI120" s="213"/>
      <c r="BJ120" s="213"/>
      <c r="BK120" s="213"/>
      <c r="BL120" s="213"/>
      <c r="BM120" s="213"/>
      <c r="BN120" s="213"/>
      <c r="BO120" s="213"/>
      <c r="BP120" s="213"/>
      <c r="BQ120" s="213"/>
      <c r="BR120" s="213"/>
      <c r="BS120" s="213"/>
      <c r="BT120" s="213"/>
      <c r="BU120" s="213"/>
      <c r="BV120" s="213"/>
      <c r="BW120" s="213"/>
      <c r="BX120" s="213"/>
      <c r="BY120" s="213"/>
      <c r="BZ120" s="213"/>
      <c r="CA120" s="213"/>
      <c r="CB120" s="213"/>
      <c r="CC120" s="213"/>
      <c r="CD120" s="213"/>
      <c r="CE120" s="213"/>
      <c r="CF120" s="213"/>
      <c r="CG120" s="213"/>
      <c r="CH120" s="213"/>
      <c r="CI120" s="213"/>
      <c r="CJ120" s="213"/>
      <c r="CK120" s="213"/>
      <c r="CL120" s="213"/>
      <c r="CM120" s="213"/>
      <c r="CN120" s="213"/>
      <c r="CO120" s="213"/>
      <c r="CP120" s="213"/>
      <c r="CQ120" s="213"/>
      <c r="CR120" s="213"/>
      <c r="CS120" s="213"/>
      <c r="CT120" s="213"/>
      <c r="CU120" s="213"/>
      <c r="CV120" s="213"/>
      <c r="CW120" s="213"/>
      <c r="CX120" s="213"/>
      <c r="CY120" s="213"/>
      <c r="CZ120" s="213"/>
      <c r="DA120" s="213"/>
      <c r="DB120" s="213"/>
      <c r="DC120" s="213"/>
      <c r="DD120" s="213"/>
      <c r="DE120" s="213"/>
      <c r="DF120" s="213"/>
      <c r="DG120" s="213"/>
      <c r="DH120" s="213"/>
      <c r="DI120" s="213"/>
      <c r="DJ120" s="213"/>
      <c r="DK120" s="213"/>
      <c r="DL120" s="213"/>
      <c r="DM120" s="213"/>
      <c r="DN120" s="213"/>
      <c r="DO120" s="213"/>
      <c r="DP120" s="213"/>
      <c r="DQ120" s="213"/>
      <c r="DR120" s="213"/>
      <c r="DS120" s="213"/>
      <c r="DT120" s="213"/>
      <c r="DU120" s="213"/>
      <c r="DV120" s="213"/>
      <c r="DW120" s="213"/>
      <c r="DX120" s="213"/>
      <c r="DY120" s="213"/>
      <c r="DZ120" s="213"/>
      <c r="EA120" s="213"/>
      <c r="EB120" s="213"/>
      <c r="EC120" s="213"/>
      <c r="ED120" s="213"/>
      <c r="EE120" s="213"/>
      <c r="EF120" s="213"/>
      <c r="EG120" s="213"/>
      <c r="EH120" s="213"/>
      <c r="EI120" s="213"/>
      <c r="EJ120" s="213"/>
      <c r="EK120" s="213"/>
      <c r="EL120" s="213"/>
      <c r="EM120" s="213"/>
      <c r="EN120" s="213"/>
      <c r="EO120" s="213"/>
      <c r="EP120" s="213"/>
      <c r="EQ120" s="213"/>
      <c r="ER120" s="213"/>
      <c r="ES120" s="213"/>
      <c r="ET120" s="213"/>
      <c r="EU120" s="213"/>
      <c r="EV120" s="213"/>
      <c r="EW120" s="213"/>
      <c r="EX120" s="213"/>
      <c r="EY120" s="213"/>
      <c r="EZ120" s="213"/>
      <c r="FA120" s="213"/>
      <c r="FB120" s="213"/>
      <c r="FC120" s="213"/>
      <c r="FD120" s="213"/>
      <c r="FE120" s="213"/>
      <c r="FF120" s="213"/>
      <c r="FG120" s="213"/>
      <c r="FH120" s="213"/>
      <c r="FI120" s="213"/>
      <c r="FJ120" s="213"/>
      <c r="FK120" s="213"/>
      <c r="FL120" s="213"/>
      <c r="FM120" s="213"/>
      <c r="FN120" s="213"/>
      <c r="FO120" s="213"/>
      <c r="FP120" s="213"/>
      <c r="FQ120" s="213"/>
      <c r="FR120" s="213"/>
      <c r="FS120" s="213"/>
      <c r="FT120" s="213"/>
      <c r="FU120" s="213"/>
      <c r="FV120" s="213"/>
      <c r="FW120" s="213"/>
      <c r="FX120" s="213"/>
      <c r="FY120" s="213"/>
      <c r="FZ120" s="213"/>
      <c r="GA120" s="213"/>
      <c r="GB120" s="213"/>
      <c r="GC120" s="213"/>
      <c r="GD120" s="213"/>
      <c r="GE120" s="213"/>
      <c r="GF120" s="213"/>
      <c r="GG120" s="213"/>
      <c r="GH120" s="213"/>
      <c r="GI120" s="213"/>
      <c r="GJ120" s="213"/>
      <c r="GK120" s="213"/>
      <c r="GL120" s="213"/>
      <c r="GM120" s="213"/>
      <c r="GN120" s="213"/>
      <c r="GO120" s="213"/>
    </row>
    <row r="121" spans="1:205" s="333" customFormat="1" ht="13.5" customHeight="1">
      <c r="A121" s="57" t="s">
        <v>145</v>
      </c>
      <c r="B121" s="113"/>
      <c r="C121" s="194" t="s">
        <v>43</v>
      </c>
      <c r="D121" s="165" t="s">
        <v>43</v>
      </c>
      <c r="E121" s="285">
        <f>ABS((E119-E120)/(E119+E120))*2</f>
        <v>3.0690537084399047E-2</v>
      </c>
      <c r="F121" s="150" t="s">
        <v>43</v>
      </c>
      <c r="G121" s="150" t="s">
        <v>43</v>
      </c>
      <c r="H121" s="150" t="s">
        <v>43</v>
      </c>
      <c r="I121" s="150" t="s">
        <v>43</v>
      </c>
      <c r="J121" s="67" t="s">
        <v>43</v>
      </c>
      <c r="K121" s="165" t="s">
        <v>43</v>
      </c>
      <c r="L121" s="195" t="s">
        <v>43</v>
      </c>
      <c r="M121" s="150" t="s">
        <v>43</v>
      </c>
      <c r="N121" s="150" t="s">
        <v>43</v>
      </c>
      <c r="O121" s="150" t="s">
        <v>43</v>
      </c>
      <c r="P121" s="150" t="s">
        <v>43</v>
      </c>
      <c r="Q121" s="150" t="s">
        <v>43</v>
      </c>
      <c r="R121" s="150" t="s">
        <v>43</v>
      </c>
      <c r="S121" s="150" t="s">
        <v>43</v>
      </c>
      <c r="T121" s="150" t="s">
        <v>43</v>
      </c>
      <c r="U121" s="156" t="s">
        <v>43</v>
      </c>
      <c r="V121" s="271" t="s">
        <v>43</v>
      </c>
      <c r="W121" s="57" t="s">
        <v>145</v>
      </c>
      <c r="X121" s="113"/>
      <c r="Y121" s="285">
        <f>ABS((Y119-Y120)/(Y119+Y120))*2</f>
        <v>0.72727272727272729</v>
      </c>
      <c r="Z121" s="59" t="s">
        <v>72</v>
      </c>
      <c r="AA121" s="118" t="s">
        <v>72</v>
      </c>
      <c r="AB121" s="285">
        <f>ABS((AB119-AB120)/(AB119+AB120))*2</f>
        <v>0.22857142857142856</v>
      </c>
      <c r="AC121" s="59" t="s">
        <v>72</v>
      </c>
      <c r="AD121" s="118" t="s">
        <v>72</v>
      </c>
      <c r="AE121" s="317">
        <f>ABS((AE119-AE120)/(AE119+AE120))*2</f>
        <v>0</v>
      </c>
      <c r="AF121" s="285">
        <f>ABS((AF119-AF120)/(AF119+AF120))*2</f>
        <v>3.77358490566038E-2</v>
      </c>
      <c r="AG121" s="59" t="s">
        <v>72</v>
      </c>
      <c r="AH121" s="59" t="s">
        <v>72</v>
      </c>
      <c r="AI121" s="118" t="s">
        <v>72</v>
      </c>
      <c r="AJ121" s="285">
        <f>ABS((AJ119-AJ120)/(AJ119+AJ120))*2</f>
        <v>0.21097046413502107</v>
      </c>
      <c r="AK121" s="118" t="s">
        <v>72</v>
      </c>
      <c r="AL121" s="317">
        <f>ABS((AL119-AL120)/(AL119+AL120))*2</f>
        <v>9.787928221859787E-3</v>
      </c>
      <c r="AM121" s="285">
        <f>ABS((AM119-AM120)/(AM119+AM120))*2</f>
        <v>0.2242990654205608</v>
      </c>
      <c r="AN121" s="67" t="s">
        <v>72</v>
      </c>
      <c r="AO121" s="57" t="s">
        <v>145</v>
      </c>
      <c r="AP121" s="113"/>
      <c r="AQ121" s="160" t="s">
        <v>72</v>
      </c>
      <c r="AR121" s="317">
        <f t="shared" ref="AR121:AW121" si="2">ABS((AR119-AR120)/(AR119+AR120))*2</f>
        <v>0.19354838709677416</v>
      </c>
      <c r="AS121" s="317">
        <f t="shared" si="2"/>
        <v>3.3003300330033028E-2</v>
      </c>
      <c r="AT121" s="317">
        <f t="shared" si="2"/>
        <v>0.13127413127413123</v>
      </c>
      <c r="AU121" s="118" t="s">
        <v>72</v>
      </c>
      <c r="AV121" s="317">
        <f t="shared" si="2"/>
        <v>1.5125072716695847E-2</v>
      </c>
      <c r="AW121" s="317">
        <f t="shared" si="2"/>
        <v>5.524861878453044E-2</v>
      </c>
      <c r="AX121" s="317" t="s">
        <v>72</v>
      </c>
      <c r="AY121" s="317">
        <f>ABS((AY119-AY120)/(AY119+AY120))*2</f>
        <v>0.74285714285714288</v>
      </c>
      <c r="AZ121" s="317">
        <f>ABS((AZ119-AZ120)/(AZ119+AZ120))*2</f>
        <v>0.58823529411764719</v>
      </c>
      <c r="BA121" s="118" t="s">
        <v>72</v>
      </c>
      <c r="BB121" s="67" t="s">
        <v>72</v>
      </c>
      <c r="BC121" s="212"/>
      <c r="BD121" s="212"/>
      <c r="BE121" s="213"/>
      <c r="BF121" s="213"/>
      <c r="BG121" s="213"/>
      <c r="BH121" s="213"/>
      <c r="BI121" s="213"/>
      <c r="BJ121" s="213"/>
      <c r="BK121" s="213"/>
      <c r="BL121" s="213"/>
      <c r="BM121" s="213"/>
      <c r="BN121" s="213"/>
      <c r="BO121" s="213"/>
      <c r="BP121" s="213"/>
      <c r="BQ121" s="213"/>
      <c r="BR121" s="213"/>
      <c r="BS121" s="213"/>
      <c r="BT121" s="213"/>
      <c r="BU121" s="213"/>
      <c r="BV121" s="213"/>
      <c r="BW121" s="213"/>
      <c r="BX121" s="213"/>
      <c r="BY121" s="213"/>
      <c r="BZ121" s="213"/>
      <c r="CA121" s="213"/>
      <c r="CB121" s="213"/>
      <c r="CC121" s="213"/>
      <c r="CD121" s="213"/>
      <c r="CE121" s="213"/>
      <c r="CF121" s="213"/>
      <c r="CG121" s="213"/>
      <c r="CH121" s="213"/>
      <c r="CI121" s="213"/>
      <c r="CJ121" s="213"/>
      <c r="CK121" s="213"/>
      <c r="CL121" s="213"/>
      <c r="CM121" s="213"/>
      <c r="CN121" s="213"/>
      <c r="CO121" s="213"/>
      <c r="CP121" s="213"/>
      <c r="CQ121" s="213"/>
      <c r="CR121" s="213"/>
      <c r="CS121" s="213"/>
      <c r="CT121" s="213"/>
      <c r="CU121" s="213"/>
      <c r="CV121" s="213"/>
      <c r="CW121" s="213"/>
      <c r="CX121" s="213"/>
      <c r="CY121" s="213"/>
      <c r="CZ121" s="213"/>
      <c r="DA121" s="213"/>
      <c r="DB121" s="213"/>
      <c r="DC121" s="213"/>
      <c r="DD121" s="213"/>
      <c r="DE121" s="213"/>
      <c r="DF121" s="213"/>
      <c r="DG121" s="213"/>
      <c r="DH121" s="213"/>
      <c r="DI121" s="213"/>
      <c r="DJ121" s="213"/>
      <c r="DK121" s="213"/>
      <c r="DL121" s="213"/>
      <c r="DM121" s="213"/>
      <c r="DN121" s="213"/>
      <c r="DO121" s="213"/>
      <c r="DP121" s="213"/>
      <c r="DQ121" s="213"/>
      <c r="DR121" s="213"/>
      <c r="DS121" s="213"/>
      <c r="DT121" s="213"/>
      <c r="DU121" s="213"/>
      <c r="DV121" s="213"/>
      <c r="DW121" s="213"/>
      <c r="DX121" s="213"/>
      <c r="DY121" s="213"/>
      <c r="DZ121" s="213"/>
      <c r="EA121" s="213"/>
      <c r="EB121" s="213"/>
      <c r="EC121" s="213"/>
      <c r="ED121" s="213"/>
      <c r="EE121" s="213"/>
      <c r="EF121" s="213"/>
      <c r="EG121" s="213"/>
      <c r="EH121" s="213"/>
      <c r="EI121" s="213"/>
      <c r="EJ121" s="213"/>
      <c r="EK121" s="213"/>
      <c r="EL121" s="213"/>
      <c r="EM121" s="213"/>
      <c r="EN121" s="213"/>
      <c r="EO121" s="213"/>
      <c r="EP121" s="213"/>
      <c r="EQ121" s="213"/>
      <c r="ER121" s="213"/>
      <c r="ES121" s="213"/>
      <c r="ET121" s="213"/>
      <c r="EU121" s="213"/>
      <c r="EV121" s="213"/>
      <c r="EW121" s="213"/>
      <c r="EX121" s="213"/>
      <c r="EY121" s="213"/>
      <c r="EZ121" s="213"/>
      <c r="FA121" s="213"/>
      <c r="FB121" s="213"/>
      <c r="FC121" s="213"/>
      <c r="FD121" s="213"/>
      <c r="FE121" s="213"/>
      <c r="FF121" s="213"/>
      <c r="FG121" s="213"/>
      <c r="FH121" s="213"/>
      <c r="FI121" s="213"/>
      <c r="FJ121" s="213"/>
      <c r="FK121" s="213"/>
      <c r="FL121" s="213"/>
      <c r="FM121" s="213"/>
      <c r="FN121" s="213"/>
      <c r="FO121" s="213"/>
      <c r="FP121" s="213"/>
      <c r="FQ121" s="213"/>
      <c r="FR121" s="213"/>
      <c r="FS121" s="213"/>
      <c r="FT121" s="213"/>
      <c r="FU121" s="213"/>
      <c r="FV121" s="213"/>
      <c r="FW121" s="213"/>
      <c r="FX121" s="213"/>
      <c r="FY121" s="213"/>
      <c r="FZ121" s="213"/>
      <c r="GA121" s="213"/>
      <c r="GB121" s="213"/>
      <c r="GC121" s="213"/>
      <c r="GD121" s="213"/>
      <c r="GE121" s="213"/>
      <c r="GF121" s="213"/>
      <c r="GG121" s="213"/>
      <c r="GH121" s="213"/>
      <c r="GI121" s="213"/>
      <c r="GJ121" s="213"/>
      <c r="GK121" s="213"/>
      <c r="GL121" s="213"/>
      <c r="GM121" s="213"/>
      <c r="GN121" s="213"/>
      <c r="GO121" s="213"/>
    </row>
    <row r="122" spans="1:205" s="450" customFormat="1" ht="13.5" customHeight="1">
      <c r="A122" s="470"/>
      <c r="B122" s="204" t="s">
        <v>517</v>
      </c>
      <c r="C122" s="205">
        <v>6.58</v>
      </c>
      <c r="D122" s="262">
        <v>5.4</v>
      </c>
      <c r="E122" s="215">
        <v>27</v>
      </c>
      <c r="F122" s="215">
        <v>90</v>
      </c>
      <c r="G122" s="216"/>
      <c r="H122" s="215"/>
      <c r="I122" s="216"/>
      <c r="J122" s="210" t="s">
        <v>43</v>
      </c>
      <c r="K122" s="314">
        <v>150</v>
      </c>
      <c r="L122" s="301">
        <v>80</v>
      </c>
      <c r="M122" s="301">
        <v>4.0000000000000001E-3</v>
      </c>
      <c r="N122" s="401">
        <v>5</v>
      </c>
      <c r="O122" s="301" t="s">
        <v>132</v>
      </c>
      <c r="P122" s="401">
        <v>3</v>
      </c>
      <c r="Q122" s="301">
        <v>29.4</v>
      </c>
      <c r="R122" s="301"/>
      <c r="S122" s="301">
        <v>35.799999999999997</v>
      </c>
      <c r="T122" s="301"/>
      <c r="U122" s="315" t="s">
        <v>96</v>
      </c>
      <c r="V122" s="269"/>
      <c r="W122" s="470"/>
      <c r="X122" s="204" t="s">
        <v>517</v>
      </c>
      <c r="Y122" s="240">
        <v>7.4999999999999997E-2</v>
      </c>
      <c r="Z122" s="301" t="s">
        <v>68</v>
      </c>
      <c r="AA122" s="301" t="s">
        <v>528</v>
      </c>
      <c r="AB122" s="301">
        <v>8.0000000000000002E-3</v>
      </c>
      <c r="AC122" s="301" t="s">
        <v>68</v>
      </c>
      <c r="AD122" s="301" t="s">
        <v>71</v>
      </c>
      <c r="AE122" s="477">
        <v>2.0000000000000001E-4</v>
      </c>
      <c r="AF122" s="301">
        <v>7.67</v>
      </c>
      <c r="AG122" s="301" t="s">
        <v>68</v>
      </c>
      <c r="AH122" s="301">
        <v>2.0000000000000001E-4</v>
      </c>
      <c r="AI122" s="301" t="s">
        <v>68</v>
      </c>
      <c r="AJ122" s="410">
        <v>0.97</v>
      </c>
      <c r="AK122" s="301" t="s">
        <v>68</v>
      </c>
      <c r="AL122" s="301">
        <v>1.83</v>
      </c>
      <c r="AM122" s="301">
        <v>7.2999999999999995E-2</v>
      </c>
      <c r="AN122" s="315" t="s">
        <v>254</v>
      </c>
      <c r="AO122" s="470"/>
      <c r="AP122" s="204" t="s">
        <v>517</v>
      </c>
      <c r="AQ122" s="240" t="s">
        <v>68</v>
      </c>
      <c r="AR122" s="475">
        <v>0.2</v>
      </c>
      <c r="AS122" s="301">
        <v>1.1599999999999999</v>
      </c>
      <c r="AT122" s="301">
        <v>7.28</v>
      </c>
      <c r="AU122" s="301" t="s">
        <v>253</v>
      </c>
      <c r="AV122" s="475">
        <v>5.4</v>
      </c>
      <c r="AW122" s="301">
        <v>5.8999999999999997E-2</v>
      </c>
      <c r="AX122" s="301" t="s">
        <v>68</v>
      </c>
      <c r="AY122" s="301">
        <v>4.0000000000000001E-3</v>
      </c>
      <c r="AZ122" s="301" t="s">
        <v>68</v>
      </c>
      <c r="BA122" s="301" t="s">
        <v>69</v>
      </c>
      <c r="BB122" s="308" t="s">
        <v>70</v>
      </c>
      <c r="BC122" s="460"/>
      <c r="BD122" s="448"/>
      <c r="BE122" s="448"/>
      <c r="BF122" s="448"/>
      <c r="BG122" s="448"/>
      <c r="BH122" s="448"/>
      <c r="BI122" s="448"/>
      <c r="BJ122" s="448"/>
      <c r="BK122" s="448"/>
      <c r="BL122" s="448"/>
      <c r="BM122" s="449"/>
      <c r="BN122" s="449"/>
      <c r="BO122" s="449"/>
      <c r="BP122" s="449"/>
      <c r="BQ122" s="449"/>
      <c r="BR122" s="449"/>
      <c r="BS122" s="449"/>
      <c r="BT122" s="449"/>
      <c r="BU122" s="449"/>
      <c r="BV122" s="449"/>
      <c r="BW122" s="449"/>
      <c r="BX122" s="449"/>
      <c r="BY122" s="449"/>
      <c r="BZ122" s="449"/>
      <c r="CA122" s="449"/>
      <c r="CB122" s="449"/>
      <c r="CC122" s="449"/>
      <c r="CD122" s="449"/>
      <c r="CE122" s="449"/>
      <c r="CF122" s="449"/>
      <c r="CG122" s="449"/>
      <c r="CH122" s="449"/>
      <c r="CI122" s="449"/>
      <c r="CJ122" s="449"/>
      <c r="CK122" s="449"/>
      <c r="CL122" s="449"/>
      <c r="CM122" s="449"/>
      <c r="CN122" s="449"/>
      <c r="CO122" s="449"/>
      <c r="CP122" s="449"/>
      <c r="CQ122" s="449"/>
      <c r="CR122" s="449"/>
      <c r="CS122" s="449"/>
      <c r="CT122" s="449"/>
      <c r="CU122" s="449"/>
      <c r="CV122" s="449"/>
      <c r="CW122" s="449"/>
      <c r="CX122" s="449"/>
      <c r="CY122" s="449"/>
      <c r="CZ122" s="449"/>
      <c r="DA122" s="449"/>
      <c r="DB122" s="449"/>
      <c r="DC122" s="449"/>
      <c r="DD122" s="449"/>
      <c r="DE122" s="449"/>
      <c r="DF122" s="449"/>
      <c r="DG122" s="449"/>
      <c r="DH122" s="449"/>
      <c r="DI122" s="449"/>
      <c r="DJ122" s="449"/>
      <c r="DK122" s="449"/>
      <c r="DL122" s="449"/>
      <c r="DM122" s="449"/>
      <c r="DN122" s="449"/>
      <c r="DO122" s="449"/>
      <c r="DP122" s="449"/>
      <c r="DQ122" s="449"/>
      <c r="DR122" s="449"/>
      <c r="DS122" s="449"/>
      <c r="DT122" s="449"/>
      <c r="DU122" s="449"/>
      <c r="DV122" s="449"/>
      <c r="DW122" s="449"/>
      <c r="DX122" s="449"/>
      <c r="DY122" s="449"/>
      <c r="DZ122" s="449"/>
      <c r="EA122" s="449"/>
      <c r="EB122" s="449"/>
      <c r="EC122" s="449"/>
      <c r="ED122" s="449"/>
      <c r="EE122" s="449"/>
      <c r="EF122" s="449"/>
      <c r="EG122" s="449"/>
      <c r="EH122" s="449"/>
      <c r="EI122" s="449"/>
      <c r="EJ122" s="449"/>
      <c r="EK122" s="449"/>
      <c r="EL122" s="449"/>
      <c r="EM122" s="449"/>
      <c r="EN122" s="449"/>
      <c r="EO122" s="449"/>
      <c r="EP122" s="449"/>
      <c r="EQ122" s="449"/>
      <c r="ER122" s="449"/>
      <c r="ES122" s="449"/>
      <c r="ET122" s="449"/>
      <c r="EU122" s="449"/>
      <c r="EV122" s="449"/>
      <c r="EW122" s="449"/>
      <c r="EX122" s="449"/>
      <c r="EY122" s="449"/>
      <c r="EZ122" s="449"/>
      <c r="FA122" s="449"/>
      <c r="FB122" s="449"/>
      <c r="FC122" s="449"/>
      <c r="FD122" s="449"/>
      <c r="FE122" s="449"/>
      <c r="FF122" s="449"/>
      <c r="FG122" s="449"/>
      <c r="FH122" s="449"/>
      <c r="FI122" s="449"/>
      <c r="FJ122" s="449"/>
      <c r="FK122" s="449"/>
      <c r="FL122" s="449"/>
      <c r="FM122" s="449"/>
      <c r="FN122" s="449"/>
      <c r="FO122" s="449"/>
      <c r="FP122" s="449"/>
      <c r="FQ122" s="449"/>
      <c r="FR122" s="449"/>
      <c r="FS122" s="449"/>
      <c r="FT122" s="449"/>
      <c r="FU122" s="449"/>
      <c r="FV122" s="449"/>
      <c r="FW122" s="449"/>
      <c r="FX122" s="449"/>
      <c r="FY122" s="449"/>
      <c r="FZ122" s="449"/>
      <c r="GA122" s="449"/>
      <c r="GB122" s="449"/>
      <c r="GC122" s="449"/>
      <c r="GD122" s="449"/>
      <c r="GE122" s="449"/>
      <c r="GF122" s="449"/>
      <c r="GG122" s="449"/>
      <c r="GH122" s="449"/>
      <c r="GI122" s="449"/>
      <c r="GJ122" s="449"/>
      <c r="GK122" s="449"/>
      <c r="GL122" s="449"/>
      <c r="GM122" s="449"/>
      <c r="GN122" s="449"/>
      <c r="GO122" s="449"/>
      <c r="GP122" s="449"/>
      <c r="GQ122" s="449"/>
      <c r="GR122" s="449"/>
      <c r="GS122" s="449"/>
      <c r="GT122" s="449"/>
      <c r="GU122" s="449"/>
      <c r="GV122" s="449"/>
      <c r="GW122" s="449"/>
    </row>
    <row r="123" spans="1:205" s="333" customFormat="1" ht="13.5" customHeight="1">
      <c r="A123" s="218" t="s">
        <v>465</v>
      </c>
      <c r="B123" s="204" t="s">
        <v>466</v>
      </c>
      <c r="C123" s="205">
        <v>6.79</v>
      </c>
      <c r="D123" s="262">
        <v>12.9</v>
      </c>
      <c r="E123" s="215">
        <v>134</v>
      </c>
      <c r="F123" s="215">
        <v>440</v>
      </c>
      <c r="G123" s="216"/>
      <c r="H123" s="215"/>
      <c r="I123" s="216"/>
      <c r="J123" s="210" t="s">
        <v>43</v>
      </c>
      <c r="K123" s="314">
        <v>4100</v>
      </c>
      <c r="L123" s="301" t="s">
        <v>132</v>
      </c>
      <c r="M123" s="301">
        <v>1.7999999999999999E-2</v>
      </c>
      <c r="N123" s="301">
        <v>18.899999999999999</v>
      </c>
      <c r="O123" s="301" t="s">
        <v>132</v>
      </c>
      <c r="P123" s="301">
        <v>7.7</v>
      </c>
      <c r="Q123" s="301">
        <v>185</v>
      </c>
      <c r="R123" s="301" t="s">
        <v>67</v>
      </c>
      <c r="S123" s="301">
        <v>226</v>
      </c>
      <c r="T123" s="301" t="s">
        <v>67</v>
      </c>
      <c r="U123" s="315" t="s">
        <v>96</v>
      </c>
      <c r="V123" s="269"/>
      <c r="W123" s="218" t="s">
        <v>465</v>
      </c>
      <c r="X123" s="210" t="s">
        <v>462</v>
      </c>
      <c r="Y123" s="240">
        <v>0.48</v>
      </c>
      <c r="Z123" s="301" t="s">
        <v>68</v>
      </c>
      <c r="AA123" s="301">
        <v>2E-3</v>
      </c>
      <c r="AB123" s="301">
        <v>5.3999999999999999E-2</v>
      </c>
      <c r="AC123" s="301" t="s">
        <v>68</v>
      </c>
      <c r="AD123" s="301">
        <v>0.05</v>
      </c>
      <c r="AE123" s="311" t="s">
        <v>237</v>
      </c>
      <c r="AF123" s="301">
        <v>38.1</v>
      </c>
      <c r="AG123" s="301">
        <v>2E-3</v>
      </c>
      <c r="AH123" s="312">
        <v>8.9999999999999993E-3</v>
      </c>
      <c r="AI123" s="301">
        <v>3.0000000000000001E-3</v>
      </c>
      <c r="AJ123" s="313">
        <v>10.9</v>
      </c>
      <c r="AK123" s="301" t="s">
        <v>68</v>
      </c>
      <c r="AL123" s="301">
        <v>9.35</v>
      </c>
      <c r="AM123" s="301">
        <v>2.93</v>
      </c>
      <c r="AN123" s="315" t="s">
        <v>254</v>
      </c>
      <c r="AO123" s="218" t="s">
        <v>465</v>
      </c>
      <c r="AP123" s="210" t="s">
        <v>462</v>
      </c>
      <c r="AQ123" s="240">
        <v>4.0000000000000001E-3</v>
      </c>
      <c r="AR123" s="301">
        <v>0.34</v>
      </c>
      <c r="AS123" s="301">
        <v>3.82</v>
      </c>
      <c r="AT123" s="301">
        <v>19.8</v>
      </c>
      <c r="AU123" s="301" t="s">
        <v>253</v>
      </c>
      <c r="AV123" s="301">
        <v>20.7</v>
      </c>
      <c r="AW123" s="301">
        <v>0.34</v>
      </c>
      <c r="AX123" s="301" t="s">
        <v>68</v>
      </c>
      <c r="AY123" s="301">
        <v>2.4E-2</v>
      </c>
      <c r="AZ123" s="301">
        <v>5.0000000000000001E-3</v>
      </c>
      <c r="BA123" s="301">
        <v>0.13</v>
      </c>
      <c r="BB123" s="308" t="s">
        <v>70</v>
      </c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3"/>
      <c r="BN123" s="213"/>
      <c r="BO123" s="213"/>
      <c r="BP123" s="213"/>
      <c r="BQ123" s="213"/>
      <c r="BR123" s="213"/>
      <c r="BS123" s="213"/>
      <c r="BT123" s="213"/>
      <c r="BU123" s="213"/>
      <c r="BV123" s="213"/>
      <c r="BW123" s="213"/>
      <c r="BX123" s="213"/>
      <c r="BY123" s="213"/>
      <c r="BZ123" s="213"/>
      <c r="CA123" s="213"/>
      <c r="CB123" s="213"/>
      <c r="CC123" s="213"/>
      <c r="CD123" s="213"/>
      <c r="CE123" s="213"/>
      <c r="CF123" s="213"/>
      <c r="CG123" s="213"/>
      <c r="CH123" s="213"/>
      <c r="CI123" s="213"/>
      <c r="CJ123" s="213"/>
      <c r="CK123" s="213"/>
      <c r="CL123" s="213"/>
      <c r="CM123" s="213"/>
      <c r="CN123" s="213"/>
      <c r="CO123" s="213"/>
      <c r="CP123" s="213"/>
      <c r="CQ123" s="213"/>
      <c r="CR123" s="213"/>
      <c r="CS123" s="213"/>
      <c r="CT123" s="213"/>
      <c r="CU123" s="213"/>
      <c r="CV123" s="213"/>
      <c r="CW123" s="213"/>
      <c r="CX123" s="213"/>
      <c r="CY123" s="213"/>
      <c r="CZ123" s="213"/>
      <c r="DA123" s="213"/>
      <c r="DB123" s="213"/>
      <c r="DC123" s="213"/>
      <c r="DD123" s="213"/>
      <c r="DE123" s="213"/>
      <c r="DF123" s="213"/>
      <c r="DG123" s="213"/>
      <c r="DH123" s="213"/>
      <c r="DI123" s="213"/>
      <c r="DJ123" s="213"/>
      <c r="DK123" s="213"/>
      <c r="DL123" s="213"/>
      <c r="DM123" s="213"/>
      <c r="DN123" s="213"/>
      <c r="DO123" s="213"/>
      <c r="DP123" s="213"/>
      <c r="DQ123" s="213"/>
      <c r="DR123" s="213"/>
      <c r="DS123" s="213"/>
      <c r="DT123" s="213"/>
      <c r="DU123" s="213"/>
      <c r="DV123" s="213"/>
      <c r="DW123" s="213"/>
      <c r="DX123" s="213"/>
      <c r="DY123" s="213"/>
      <c r="DZ123" s="213"/>
      <c r="EA123" s="213"/>
      <c r="EB123" s="213"/>
      <c r="EC123" s="213"/>
      <c r="ED123" s="213"/>
      <c r="EE123" s="213"/>
      <c r="EF123" s="213"/>
      <c r="EG123" s="213"/>
      <c r="EH123" s="213"/>
      <c r="EI123" s="213"/>
      <c r="EJ123" s="213"/>
      <c r="EK123" s="213"/>
      <c r="EL123" s="213"/>
      <c r="EM123" s="213"/>
      <c r="EN123" s="213"/>
      <c r="EO123" s="213"/>
      <c r="EP123" s="213"/>
      <c r="EQ123" s="213"/>
      <c r="ER123" s="213"/>
      <c r="ES123" s="213"/>
      <c r="ET123" s="213"/>
      <c r="EU123" s="213"/>
      <c r="EV123" s="213"/>
      <c r="EW123" s="213"/>
      <c r="EX123" s="213"/>
      <c r="EY123" s="213"/>
      <c r="EZ123" s="213"/>
      <c r="FA123" s="213"/>
      <c r="FB123" s="213"/>
      <c r="FC123" s="213"/>
      <c r="FD123" s="213"/>
      <c r="FE123" s="213"/>
      <c r="FF123" s="213"/>
      <c r="FG123" s="213"/>
      <c r="FH123" s="213"/>
      <c r="FI123" s="213"/>
      <c r="FJ123" s="213"/>
      <c r="FK123" s="213"/>
      <c r="FL123" s="213"/>
      <c r="FM123" s="213"/>
      <c r="FN123" s="213"/>
      <c r="FO123" s="213"/>
      <c r="FP123" s="213"/>
      <c r="FQ123" s="213"/>
      <c r="FR123" s="213"/>
      <c r="FS123" s="213"/>
      <c r="FT123" s="213"/>
      <c r="FU123" s="213"/>
      <c r="FV123" s="213"/>
      <c r="FW123" s="213"/>
      <c r="FX123" s="213"/>
      <c r="FY123" s="213"/>
      <c r="FZ123" s="213"/>
      <c r="GA123" s="213"/>
      <c r="GB123" s="213"/>
      <c r="GC123" s="213"/>
      <c r="GD123" s="213"/>
      <c r="GE123" s="213"/>
      <c r="GF123" s="213"/>
      <c r="GG123" s="213"/>
      <c r="GH123" s="213"/>
      <c r="GI123" s="213"/>
      <c r="GJ123" s="213"/>
      <c r="GK123" s="213"/>
      <c r="GL123" s="213"/>
      <c r="GM123" s="213"/>
      <c r="GN123" s="213"/>
      <c r="GO123" s="213"/>
      <c r="GP123" s="213"/>
      <c r="GQ123" s="213"/>
      <c r="GR123" s="213"/>
      <c r="GS123" s="213"/>
      <c r="GT123" s="213"/>
      <c r="GU123" s="213"/>
      <c r="GV123" s="213"/>
      <c r="GW123" s="213"/>
    </row>
    <row r="124" spans="1:205" ht="11.25" customHeight="1">
      <c r="A124" s="74" t="s">
        <v>84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6"/>
      <c r="V124" s="76"/>
      <c r="W124" s="74" t="s">
        <v>84</v>
      </c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6"/>
      <c r="AO124" s="74" t="s">
        <v>84</v>
      </c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6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</row>
    <row r="125" spans="1:205" s="258" customFormat="1" ht="61.5" customHeight="1">
      <c r="A125" s="715" t="s">
        <v>290</v>
      </c>
      <c r="B125" s="716"/>
      <c r="C125" s="249" t="s">
        <v>300</v>
      </c>
      <c r="D125" s="249" t="s">
        <v>458</v>
      </c>
      <c r="E125" s="250" t="s">
        <v>85</v>
      </c>
      <c r="F125" s="251" t="s">
        <v>85</v>
      </c>
      <c r="G125" s="251" t="s">
        <v>287</v>
      </c>
      <c r="H125" s="153" t="s">
        <v>85</v>
      </c>
      <c r="I125" s="251" t="s">
        <v>85</v>
      </c>
      <c r="J125" s="252" t="s">
        <v>85</v>
      </c>
      <c r="K125" s="253" t="s">
        <v>459</v>
      </c>
      <c r="L125" s="254">
        <v>200000</v>
      </c>
      <c r="M125" s="153" t="s">
        <v>487</v>
      </c>
      <c r="N125" s="251" t="s">
        <v>85</v>
      </c>
      <c r="O125" s="153" t="s">
        <v>288</v>
      </c>
      <c r="P125" s="251">
        <v>100</v>
      </c>
      <c r="Q125" s="153" t="s">
        <v>295</v>
      </c>
      <c r="R125" s="251" t="s">
        <v>85</v>
      </c>
      <c r="S125" s="251" t="s">
        <v>85</v>
      </c>
      <c r="T125" s="251" t="s">
        <v>85</v>
      </c>
      <c r="U125" s="252" t="s">
        <v>85</v>
      </c>
      <c r="V125" s="273" t="s">
        <v>85</v>
      </c>
      <c r="W125" s="715" t="s">
        <v>290</v>
      </c>
      <c r="X125" s="716"/>
      <c r="Y125" s="255" t="s">
        <v>85</v>
      </c>
      <c r="Z125" s="251">
        <v>0.02</v>
      </c>
      <c r="AA125" s="251">
        <v>5.0000000000000001E-3</v>
      </c>
      <c r="AB125" s="251" t="s">
        <v>97</v>
      </c>
      <c r="AC125" s="251" t="s">
        <v>269</v>
      </c>
      <c r="AD125" s="251" t="s">
        <v>85</v>
      </c>
      <c r="AE125" s="153" t="s">
        <v>302</v>
      </c>
      <c r="AF125" s="153" t="s">
        <v>85</v>
      </c>
      <c r="AG125" s="251" t="s">
        <v>303</v>
      </c>
      <c r="AH125" s="251">
        <v>8.9999999999999998E-4</v>
      </c>
      <c r="AI125" s="251" t="s">
        <v>304</v>
      </c>
      <c r="AJ125" s="251">
        <v>0.3</v>
      </c>
      <c r="AK125" s="251" t="s">
        <v>305</v>
      </c>
      <c r="AL125" s="251" t="s">
        <v>85</v>
      </c>
      <c r="AM125" s="153" t="s">
        <v>306</v>
      </c>
      <c r="AN125" s="252">
        <v>2</v>
      </c>
      <c r="AO125" s="715" t="s">
        <v>290</v>
      </c>
      <c r="AP125" s="716"/>
      <c r="AQ125" s="256" t="s">
        <v>460</v>
      </c>
      <c r="AR125" s="255" t="s">
        <v>85</v>
      </c>
      <c r="AS125" s="251" t="s">
        <v>85</v>
      </c>
      <c r="AT125" s="251" t="s">
        <v>85</v>
      </c>
      <c r="AU125" s="253" t="s">
        <v>521</v>
      </c>
      <c r="AV125" s="251" t="s">
        <v>85</v>
      </c>
      <c r="AW125" s="251" t="s">
        <v>85</v>
      </c>
      <c r="AX125" s="251" t="s">
        <v>85</v>
      </c>
      <c r="AY125" s="251" t="s">
        <v>461</v>
      </c>
      <c r="AZ125" s="251" t="s">
        <v>85</v>
      </c>
      <c r="BA125" s="153" t="s">
        <v>520</v>
      </c>
      <c r="BB125" s="252" t="s">
        <v>85</v>
      </c>
      <c r="BC125" s="257"/>
      <c r="BD125" s="257"/>
      <c r="BE125" s="257"/>
      <c r="BF125" s="257"/>
      <c r="BG125" s="257"/>
      <c r="BH125" s="257"/>
      <c r="BI125" s="257"/>
      <c r="BJ125" s="257"/>
      <c r="BK125" s="257"/>
      <c r="BL125" s="257"/>
    </row>
    <row r="126" spans="1:205" ht="3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</row>
    <row r="127" spans="1:205">
      <c r="A127" s="41" t="s">
        <v>494</v>
      </c>
      <c r="B127" s="45"/>
      <c r="C127" s="45"/>
      <c r="D127" s="45"/>
      <c r="E127" s="45"/>
      <c r="F127" s="45"/>
      <c r="G127" s="45"/>
      <c r="H127" s="45"/>
      <c r="I127" s="45"/>
      <c r="J127" s="45"/>
      <c r="L127" s="97" t="s">
        <v>457</v>
      </c>
      <c r="M127" s="97"/>
      <c r="N127" s="45"/>
      <c r="O127" s="45"/>
      <c r="P127" s="45"/>
      <c r="Q127" s="45"/>
      <c r="R127" s="45"/>
      <c r="S127" s="45"/>
      <c r="T127" s="45"/>
      <c r="U127" s="45"/>
      <c r="V127" s="45"/>
      <c r="W127" s="41" t="s">
        <v>494</v>
      </c>
      <c r="X127" s="45"/>
      <c r="Y127" s="45"/>
      <c r="Z127" s="45"/>
      <c r="AA127" s="45"/>
      <c r="AB127" s="45"/>
      <c r="AC127" s="45"/>
      <c r="AD127" s="45"/>
      <c r="AE127" s="45"/>
      <c r="AF127" s="97" t="s">
        <v>457</v>
      </c>
      <c r="AJ127" s="45"/>
      <c r="AK127" s="45"/>
      <c r="AL127" s="45"/>
      <c r="AM127" s="45"/>
      <c r="AN127" s="45"/>
      <c r="AO127" s="41" t="s">
        <v>494</v>
      </c>
      <c r="AP127" s="45"/>
      <c r="AQ127" s="45"/>
      <c r="AR127" s="45"/>
      <c r="AS127" s="45"/>
      <c r="AT127" s="45"/>
      <c r="AU127" s="45"/>
      <c r="AV127" s="97" t="s">
        <v>457</v>
      </c>
      <c r="AW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</row>
    <row r="128" spans="1:205" ht="12.75" customHeight="1">
      <c r="A128" s="41"/>
      <c r="B128" s="41" t="s">
        <v>495</v>
      </c>
      <c r="C128" s="45"/>
      <c r="D128" s="45"/>
      <c r="E128" s="45"/>
      <c r="F128" s="45"/>
      <c r="G128" s="45"/>
      <c r="H128" s="45"/>
      <c r="I128" s="45"/>
      <c r="J128" s="45"/>
      <c r="L128" s="97" t="s">
        <v>366</v>
      </c>
      <c r="M128" s="97"/>
      <c r="N128" s="45"/>
      <c r="O128" s="45"/>
      <c r="P128" s="45"/>
      <c r="Q128" s="45"/>
      <c r="R128" s="45"/>
      <c r="S128" s="45"/>
      <c r="T128" s="45"/>
      <c r="U128" s="45"/>
      <c r="V128" s="45"/>
      <c r="W128" s="41"/>
      <c r="X128" s="41" t="s">
        <v>495</v>
      </c>
      <c r="Y128" s="45"/>
      <c r="Z128" s="45"/>
      <c r="AA128" s="45"/>
      <c r="AB128" s="45"/>
      <c r="AC128" s="45"/>
      <c r="AD128" s="45"/>
      <c r="AE128" s="45"/>
      <c r="AF128" s="97" t="s">
        <v>366</v>
      </c>
      <c r="AJ128" s="45"/>
      <c r="AK128" s="45"/>
      <c r="AL128" s="45"/>
      <c r="AM128" s="45"/>
      <c r="AN128" s="45"/>
      <c r="AO128" s="41"/>
      <c r="AP128" s="41" t="s">
        <v>495</v>
      </c>
      <c r="AQ128" s="45"/>
      <c r="AR128" s="45"/>
      <c r="AS128" s="45"/>
      <c r="AT128" s="45"/>
      <c r="AU128" s="45"/>
      <c r="AV128" s="97" t="s">
        <v>366</v>
      </c>
      <c r="AW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</row>
    <row r="129" spans="1:64">
      <c r="B129" s="41" t="s">
        <v>522</v>
      </c>
      <c r="C129" s="45"/>
      <c r="D129" s="45"/>
      <c r="E129" s="45"/>
      <c r="F129" s="45"/>
      <c r="G129" s="45"/>
      <c r="H129" s="45"/>
      <c r="I129" s="45"/>
      <c r="J129" s="45"/>
      <c r="L129" s="97" t="s">
        <v>296</v>
      </c>
      <c r="M129" s="97"/>
      <c r="N129" s="45"/>
      <c r="O129" s="45"/>
      <c r="P129" s="45"/>
      <c r="Q129" s="45"/>
      <c r="R129" s="45"/>
      <c r="S129" s="45"/>
      <c r="T129" s="45"/>
      <c r="U129" s="45"/>
      <c r="V129" s="45"/>
      <c r="X129" s="41" t="s">
        <v>522</v>
      </c>
      <c r="Y129" s="45"/>
      <c r="Z129" s="45"/>
      <c r="AA129" s="45"/>
      <c r="AB129" s="45"/>
      <c r="AC129" s="45"/>
      <c r="AD129" s="45"/>
      <c r="AE129" s="45"/>
      <c r="AF129" s="97" t="s">
        <v>296</v>
      </c>
      <c r="AJ129" s="45"/>
      <c r="AK129" s="45"/>
      <c r="AL129" s="45"/>
      <c r="AM129" s="45"/>
      <c r="AN129" s="45"/>
      <c r="AP129" s="41" t="s">
        <v>496</v>
      </c>
      <c r="AQ129" s="45"/>
      <c r="AR129" s="45"/>
      <c r="AS129" s="45"/>
      <c r="AT129" s="45"/>
      <c r="AU129" s="45"/>
      <c r="AV129" s="97" t="s">
        <v>296</v>
      </c>
      <c r="AW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</row>
    <row r="130" spans="1:64">
      <c r="A130" s="41" t="s">
        <v>86</v>
      </c>
      <c r="L130" s="97" t="s">
        <v>297</v>
      </c>
      <c r="M130" s="97"/>
      <c r="W130" s="41" t="s">
        <v>86</v>
      </c>
      <c r="AF130" s="97" t="s">
        <v>297</v>
      </c>
      <c r="AO130" s="41" t="s">
        <v>86</v>
      </c>
      <c r="AV130" s="97" t="s">
        <v>297</v>
      </c>
    </row>
    <row r="131" spans="1:64">
      <c r="A131" s="2" t="s">
        <v>87</v>
      </c>
      <c r="L131" s="97" t="s">
        <v>485</v>
      </c>
      <c r="M131" s="97"/>
      <c r="W131" s="2" t="s">
        <v>87</v>
      </c>
      <c r="AF131" s="97" t="s">
        <v>485</v>
      </c>
      <c r="AO131" s="2" t="s">
        <v>87</v>
      </c>
      <c r="AV131" s="97" t="s">
        <v>485</v>
      </c>
    </row>
    <row r="132" spans="1:64">
      <c r="A132" s="2" t="s">
        <v>88</v>
      </c>
      <c r="L132" s="97" t="s">
        <v>298</v>
      </c>
      <c r="M132" s="97"/>
      <c r="W132" s="2" t="s">
        <v>88</v>
      </c>
      <c r="AF132" s="97" t="s">
        <v>298</v>
      </c>
      <c r="AO132" s="2" t="s">
        <v>88</v>
      </c>
      <c r="AV132" s="97" t="s">
        <v>298</v>
      </c>
    </row>
    <row r="133" spans="1:64">
      <c r="A133" s="2" t="s">
        <v>89</v>
      </c>
      <c r="L133" s="97" t="s">
        <v>486</v>
      </c>
      <c r="M133" s="97"/>
      <c r="W133" s="2" t="s">
        <v>89</v>
      </c>
      <c r="AF133" s="97" t="s">
        <v>486</v>
      </c>
      <c r="AO133" s="2" t="s">
        <v>89</v>
      </c>
      <c r="AV133" s="97" t="s">
        <v>486</v>
      </c>
    </row>
    <row r="134" spans="1:64" ht="12.75" customHeight="1">
      <c r="A134" s="97" t="s">
        <v>283</v>
      </c>
      <c r="L134" s="97" t="s">
        <v>299</v>
      </c>
      <c r="M134" s="97"/>
      <c r="W134" s="97" t="s">
        <v>283</v>
      </c>
      <c r="AF134" s="97" t="s">
        <v>299</v>
      </c>
      <c r="AO134" s="97" t="s">
        <v>283</v>
      </c>
      <c r="AV134" s="97" t="s">
        <v>299</v>
      </c>
    </row>
    <row r="135" spans="1:64">
      <c r="L135" s="335" t="s">
        <v>334</v>
      </c>
      <c r="M135" s="335"/>
      <c r="W135" s="12" t="s">
        <v>502</v>
      </c>
      <c r="AF135" s="335" t="s">
        <v>334</v>
      </c>
      <c r="AV135" s="335" t="s">
        <v>334</v>
      </c>
    </row>
    <row r="136" spans="1:64" ht="12.75" customHeight="1">
      <c r="A136" s="3" t="s">
        <v>90</v>
      </c>
      <c r="B136" s="2" t="s">
        <v>301</v>
      </c>
      <c r="L136" s="335" t="s">
        <v>322</v>
      </c>
      <c r="M136" s="335"/>
      <c r="W136" s="3" t="s">
        <v>90</v>
      </c>
      <c r="X136" s="2" t="s">
        <v>301</v>
      </c>
      <c r="AF136" s="335" t="s">
        <v>322</v>
      </c>
      <c r="AO136" s="3" t="s">
        <v>90</v>
      </c>
      <c r="AP136" s="2" t="s">
        <v>301</v>
      </c>
      <c r="AV136" s="335" t="s">
        <v>322</v>
      </c>
    </row>
    <row r="137" spans="1:64" ht="12.75" customHeight="1">
      <c r="A137" s="459"/>
      <c r="B137" s="2"/>
      <c r="L137" s="335"/>
      <c r="M137" s="335"/>
      <c r="W137" s="459"/>
      <c r="X137" s="2"/>
      <c r="AF137" s="335"/>
      <c r="AO137" s="459"/>
      <c r="AP137" s="2"/>
      <c r="AV137" s="335"/>
    </row>
    <row r="181" ht="23.1" customHeight="1"/>
  </sheetData>
  <mergeCells count="9">
    <mergeCell ref="A38:B38"/>
    <mergeCell ref="W38:X38"/>
    <mergeCell ref="AO38:AP38"/>
    <mergeCell ref="A125:B125"/>
    <mergeCell ref="W125:X125"/>
    <mergeCell ref="AO125:AP125"/>
    <mergeCell ref="A87:B87"/>
    <mergeCell ref="W87:X87"/>
    <mergeCell ref="AO87:AP87"/>
  </mergeCells>
  <phoneticPr fontId="14" type="noConversion"/>
  <printOptions horizontalCentered="1"/>
  <pageMargins left="0.25" right="0.25" top="0.5" bottom="0.5" header="0" footer="0.25"/>
  <pageSetup scale="68" orientation="landscape" r:id="rId1"/>
  <headerFooter alignWithMargins="0">
    <oddFooter>&amp;L&amp;8MORROW ENVIRONMENTAL CONSULTANTS INC.&amp;C&amp;8Page &amp;P of &amp;N&amp;R&amp;8 V0-833/2004 02 01
&amp;6W:\V0\V0833\&amp;F
QA/QC: KND 2004 02 10</oddFooter>
  </headerFooter>
  <rowBreaks count="2" manualBreakCount="2">
    <brk id="49" max="54" man="1"/>
    <brk id="99" max="54" man="1"/>
  </rowBreaks>
  <colBreaks count="2" manualBreakCount="2">
    <brk id="22" max="1048575" man="1"/>
    <brk id="4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D396"/>
  <sheetViews>
    <sheetView showGridLines="0" tabSelected="1" zoomScaleSheetLayoutView="75" workbookViewId="0">
      <pane ySplit="3" topLeftCell="A334" activePane="bottomLeft" state="frozen"/>
      <selection pane="bottomLeft" activeCell="K12" sqref="K12"/>
    </sheetView>
  </sheetViews>
  <sheetFormatPr defaultColWidth="15.7109375" defaultRowHeight="12.75"/>
  <cols>
    <col min="1" max="1" width="9.5703125" style="1" customWidth="1"/>
    <col min="2" max="2" width="10.7109375" style="1" customWidth="1"/>
    <col min="3" max="3" width="5.85546875" style="1" customWidth="1"/>
    <col min="4" max="4" width="1" style="1" hidden="1" customWidth="1"/>
    <col min="5" max="5" width="1.5703125" style="1" hidden="1" customWidth="1"/>
    <col min="6" max="6" width="2.28515625" style="383" hidden="1" customWidth="1"/>
    <col min="7" max="8" width="7" style="1" customWidth="1"/>
    <col min="9" max="9" width="10.85546875" style="1" customWidth="1"/>
    <col min="10" max="10" width="7" style="1" bestFit="1" customWidth="1"/>
    <col min="11" max="23" width="7.5703125" style="1" customWidth="1"/>
    <col min="24" max="24" width="4.7109375" style="212" customWidth="1"/>
    <col min="25" max="159" width="15.7109375" style="212" customWidth="1"/>
    <col min="160" max="16384" width="15.7109375" style="399"/>
  </cols>
  <sheetData>
    <row r="1" spans="1:185" s="260" customFormat="1" ht="11.25" customHeight="1">
      <c r="A1" s="693" t="s">
        <v>535</v>
      </c>
      <c r="B1" s="363"/>
      <c r="C1" s="364"/>
      <c r="D1" s="364"/>
      <c r="E1" s="364"/>
      <c r="F1" s="365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3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392"/>
      <c r="AL1" s="392"/>
      <c r="AM1" s="392"/>
      <c r="AN1" s="392"/>
      <c r="AO1" s="392"/>
      <c r="AP1" s="392"/>
      <c r="AQ1" s="392"/>
      <c r="AR1" s="392"/>
      <c r="AS1" s="392"/>
      <c r="AT1" s="392"/>
      <c r="AU1" s="392"/>
      <c r="AV1" s="392"/>
      <c r="AW1" s="392"/>
      <c r="AX1" s="392"/>
      <c r="AY1" s="392"/>
      <c r="AZ1" s="392"/>
      <c r="BA1" s="392"/>
      <c r="BB1" s="392"/>
      <c r="BC1" s="392"/>
      <c r="BD1" s="392"/>
      <c r="BE1" s="392"/>
      <c r="BF1" s="392"/>
      <c r="BG1" s="392"/>
      <c r="BH1" s="392"/>
      <c r="BI1" s="392"/>
      <c r="BJ1" s="392"/>
      <c r="BK1" s="392"/>
      <c r="BL1" s="392"/>
      <c r="BM1" s="392"/>
      <c r="BN1" s="392"/>
      <c r="BO1" s="392"/>
      <c r="BP1" s="392"/>
      <c r="BQ1" s="392"/>
      <c r="BR1" s="392"/>
      <c r="BS1" s="392"/>
      <c r="BT1" s="392"/>
      <c r="BU1" s="392"/>
      <c r="BV1" s="392"/>
      <c r="BW1" s="392"/>
      <c r="BX1" s="392"/>
      <c r="BY1" s="392"/>
      <c r="BZ1" s="392"/>
      <c r="CA1" s="392"/>
      <c r="CB1" s="392"/>
      <c r="CC1" s="392"/>
      <c r="CD1" s="392"/>
      <c r="CE1" s="392"/>
      <c r="CF1" s="392"/>
      <c r="CG1" s="392"/>
      <c r="CH1" s="392"/>
      <c r="CI1" s="392"/>
      <c r="CJ1" s="392"/>
      <c r="CK1" s="392"/>
      <c r="CL1" s="392"/>
      <c r="CM1" s="392"/>
      <c r="CN1" s="392"/>
      <c r="CO1" s="392"/>
      <c r="CP1" s="392"/>
      <c r="CQ1" s="392"/>
      <c r="CR1" s="392"/>
      <c r="CS1" s="392"/>
      <c r="CT1" s="392"/>
      <c r="CU1" s="392"/>
      <c r="CV1" s="392"/>
      <c r="CW1" s="392"/>
      <c r="CX1" s="392"/>
      <c r="CY1" s="392"/>
      <c r="CZ1" s="392"/>
      <c r="DA1" s="392"/>
      <c r="DB1" s="392"/>
      <c r="DC1" s="392"/>
      <c r="DD1" s="392"/>
      <c r="DE1" s="392"/>
      <c r="DF1" s="392"/>
      <c r="DG1" s="392"/>
      <c r="DH1" s="392"/>
      <c r="DI1" s="392"/>
      <c r="DJ1" s="392"/>
      <c r="DK1" s="392"/>
      <c r="DL1" s="392"/>
      <c r="DM1" s="392"/>
      <c r="DN1" s="392"/>
      <c r="DO1" s="392"/>
      <c r="DP1" s="392"/>
      <c r="DQ1" s="392"/>
      <c r="DR1" s="392"/>
      <c r="DS1" s="392"/>
      <c r="DT1" s="392"/>
      <c r="DU1" s="392"/>
      <c r="DV1" s="392"/>
      <c r="DW1" s="392"/>
      <c r="DX1" s="392"/>
      <c r="DY1" s="392"/>
      <c r="DZ1" s="392"/>
      <c r="EA1" s="392"/>
      <c r="EB1" s="392"/>
      <c r="EC1" s="392"/>
      <c r="ED1" s="392"/>
      <c r="EE1" s="392"/>
      <c r="EF1" s="392"/>
      <c r="EG1" s="392"/>
      <c r="EH1" s="392"/>
      <c r="EI1" s="392"/>
      <c r="EJ1" s="392"/>
      <c r="EK1" s="392"/>
      <c r="EL1" s="392"/>
      <c r="EM1" s="392"/>
      <c r="EN1" s="392"/>
      <c r="EO1" s="392"/>
      <c r="EP1" s="392"/>
      <c r="EQ1" s="392"/>
      <c r="ER1" s="392"/>
      <c r="ES1" s="392"/>
      <c r="ET1" s="392"/>
      <c r="EU1" s="392"/>
      <c r="EV1" s="392"/>
      <c r="EW1" s="392"/>
      <c r="EX1" s="392"/>
      <c r="EY1" s="392"/>
      <c r="EZ1" s="392"/>
      <c r="FA1" s="392"/>
      <c r="FB1" s="392"/>
      <c r="FC1" s="392"/>
    </row>
    <row r="2" spans="1:185" s="10" customFormat="1" ht="11.25" customHeight="1">
      <c r="A2" s="694" t="s">
        <v>536</v>
      </c>
      <c r="B2" s="695" t="s">
        <v>0</v>
      </c>
      <c r="C2" s="696" t="s">
        <v>3</v>
      </c>
      <c r="D2" s="697" t="s">
        <v>105</v>
      </c>
      <c r="E2" s="697" t="s">
        <v>105</v>
      </c>
      <c r="F2" s="698" t="s">
        <v>452</v>
      </c>
      <c r="G2" s="699" t="s">
        <v>550</v>
      </c>
      <c r="H2" s="699" t="s">
        <v>551</v>
      </c>
      <c r="I2" s="699" t="s">
        <v>111</v>
      </c>
      <c r="J2" s="699" t="s">
        <v>11</v>
      </c>
      <c r="K2" s="699" t="s">
        <v>12</v>
      </c>
      <c r="L2" s="700" t="s">
        <v>549</v>
      </c>
      <c r="M2" s="701" t="s">
        <v>538</v>
      </c>
      <c r="N2" s="699" t="s">
        <v>539</v>
      </c>
      <c r="O2" s="702" t="s">
        <v>540</v>
      </c>
      <c r="P2" s="699" t="s">
        <v>541</v>
      </c>
      <c r="Q2" s="699" t="s">
        <v>542</v>
      </c>
      <c r="R2" s="699" t="s">
        <v>543</v>
      </c>
      <c r="S2" s="699" t="s">
        <v>544</v>
      </c>
      <c r="T2" s="699" t="s">
        <v>545</v>
      </c>
      <c r="U2" s="699" t="s">
        <v>546</v>
      </c>
      <c r="V2" s="699" t="s">
        <v>547</v>
      </c>
      <c r="W2" s="700" t="s">
        <v>548</v>
      </c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  <c r="AS2" s="371"/>
      <c r="AT2" s="371"/>
      <c r="AU2" s="371"/>
      <c r="AV2" s="371"/>
      <c r="AW2" s="371"/>
      <c r="AX2" s="371"/>
      <c r="AY2" s="371"/>
      <c r="AZ2" s="371"/>
      <c r="BA2" s="371"/>
      <c r="BB2" s="371"/>
      <c r="BC2" s="371"/>
      <c r="BD2" s="371"/>
      <c r="BE2" s="371"/>
      <c r="BF2" s="371"/>
      <c r="BG2" s="371"/>
      <c r="BH2" s="371"/>
      <c r="BI2" s="371"/>
      <c r="BJ2" s="371"/>
      <c r="BK2" s="371"/>
      <c r="BL2" s="371"/>
      <c r="BM2" s="371"/>
      <c r="BN2" s="371"/>
      <c r="BO2" s="371"/>
      <c r="BP2" s="371"/>
      <c r="BQ2" s="371"/>
      <c r="BR2" s="371"/>
      <c r="BS2" s="371"/>
      <c r="BT2" s="371"/>
      <c r="BU2" s="371"/>
      <c r="BV2" s="371"/>
      <c r="BW2" s="371"/>
      <c r="BX2" s="371"/>
      <c r="BY2" s="371"/>
      <c r="BZ2" s="371"/>
      <c r="CA2" s="371"/>
      <c r="CB2" s="371"/>
      <c r="CC2" s="371"/>
      <c r="CD2" s="371"/>
      <c r="CE2" s="371"/>
      <c r="CF2" s="371"/>
      <c r="CG2" s="371"/>
      <c r="CH2" s="371"/>
      <c r="CI2" s="371"/>
      <c r="CJ2" s="371"/>
      <c r="CK2" s="371"/>
      <c r="CL2" s="371"/>
      <c r="CM2" s="371"/>
      <c r="CN2" s="371"/>
      <c r="CO2" s="371"/>
      <c r="CP2" s="371"/>
      <c r="CQ2" s="371"/>
      <c r="CR2" s="371"/>
      <c r="CS2" s="371"/>
      <c r="CT2" s="371"/>
      <c r="CU2" s="371"/>
      <c r="CV2" s="371"/>
      <c r="CW2" s="371"/>
      <c r="CX2" s="371"/>
      <c r="CY2" s="371"/>
      <c r="CZ2" s="371"/>
      <c r="DA2" s="371"/>
      <c r="DB2" s="371"/>
      <c r="DC2" s="371"/>
      <c r="DD2" s="371"/>
      <c r="DE2" s="371"/>
      <c r="DF2" s="371"/>
      <c r="DG2" s="371"/>
      <c r="DH2" s="371"/>
      <c r="DI2" s="371"/>
      <c r="DJ2" s="371"/>
      <c r="DK2" s="371"/>
      <c r="DL2" s="371"/>
      <c r="DM2" s="371"/>
      <c r="DN2" s="371"/>
      <c r="DO2" s="371"/>
      <c r="DP2" s="371"/>
      <c r="DQ2" s="371"/>
      <c r="DR2" s="371"/>
      <c r="DS2" s="371"/>
      <c r="DT2" s="371"/>
      <c r="DU2" s="371"/>
      <c r="DV2" s="371"/>
      <c r="DW2" s="371"/>
      <c r="DX2" s="371"/>
      <c r="DY2" s="371"/>
      <c r="DZ2" s="371"/>
      <c r="EA2" s="371"/>
      <c r="EB2" s="371"/>
      <c r="EC2" s="371"/>
      <c r="ED2" s="371"/>
      <c r="EE2" s="371"/>
      <c r="EF2" s="371"/>
      <c r="EG2" s="371"/>
      <c r="EH2" s="371"/>
      <c r="EI2" s="371"/>
      <c r="EJ2" s="371"/>
      <c r="EK2" s="371"/>
      <c r="EL2" s="371"/>
      <c r="EM2" s="371"/>
      <c r="EN2" s="371"/>
      <c r="EO2" s="371"/>
      <c r="EP2" s="371"/>
      <c r="EQ2" s="371"/>
      <c r="ER2" s="371"/>
      <c r="ES2" s="371"/>
      <c r="ET2" s="371"/>
      <c r="EU2" s="371"/>
      <c r="EV2" s="371"/>
      <c r="EW2" s="371"/>
      <c r="EX2" s="371"/>
      <c r="EY2" s="371"/>
      <c r="EZ2" s="371"/>
      <c r="FA2" s="371"/>
      <c r="FB2" s="371"/>
      <c r="FC2" s="371"/>
    </row>
    <row r="3" spans="1:185" s="10" customFormat="1" ht="9.75" customHeight="1" thickBot="1">
      <c r="A3" s="703" t="s">
        <v>537</v>
      </c>
      <c r="B3" s="704" t="s">
        <v>2</v>
      </c>
      <c r="C3" s="705" t="s">
        <v>185</v>
      </c>
      <c r="D3" s="706"/>
      <c r="E3" s="706"/>
      <c r="F3" s="707"/>
      <c r="G3" s="708" t="s">
        <v>186</v>
      </c>
      <c r="H3" s="708" t="s">
        <v>5</v>
      </c>
      <c r="I3" s="708" t="s">
        <v>186</v>
      </c>
      <c r="J3" s="708" t="s">
        <v>186</v>
      </c>
      <c r="K3" s="708" t="s">
        <v>186</v>
      </c>
      <c r="L3" s="709" t="s">
        <v>5</v>
      </c>
      <c r="M3" s="708" t="s">
        <v>186</v>
      </c>
      <c r="N3" s="708" t="s">
        <v>186</v>
      </c>
      <c r="O3" s="710" t="s">
        <v>5</v>
      </c>
      <c r="P3" s="708" t="s">
        <v>186</v>
      </c>
      <c r="Q3" s="708" t="s">
        <v>186</v>
      </c>
      <c r="R3" s="708" t="s">
        <v>186</v>
      </c>
      <c r="S3" s="708" t="s">
        <v>186</v>
      </c>
      <c r="T3" s="708" t="s">
        <v>5</v>
      </c>
      <c r="U3" s="708" t="s">
        <v>186</v>
      </c>
      <c r="V3" s="708" t="s">
        <v>5</v>
      </c>
      <c r="W3" s="709" t="s">
        <v>186</v>
      </c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1"/>
      <c r="BN3" s="371"/>
      <c r="BO3" s="371"/>
      <c r="BP3" s="371"/>
      <c r="BQ3" s="371"/>
      <c r="BR3" s="371"/>
      <c r="BS3" s="371"/>
      <c r="BT3" s="371"/>
      <c r="BU3" s="371"/>
      <c r="BV3" s="371"/>
      <c r="BW3" s="371"/>
      <c r="BX3" s="371"/>
      <c r="BY3" s="371"/>
      <c r="BZ3" s="371"/>
      <c r="CA3" s="371"/>
      <c r="CB3" s="371"/>
      <c r="CC3" s="371"/>
      <c r="CD3" s="371"/>
      <c r="CE3" s="371"/>
      <c r="CF3" s="371"/>
      <c r="CG3" s="371"/>
      <c r="CH3" s="371"/>
      <c r="CI3" s="371"/>
      <c r="CJ3" s="371"/>
      <c r="CK3" s="371"/>
      <c r="CL3" s="371"/>
      <c r="CM3" s="371"/>
      <c r="CN3" s="371"/>
      <c r="CO3" s="371"/>
      <c r="CP3" s="371"/>
      <c r="CQ3" s="371"/>
      <c r="CR3" s="371"/>
      <c r="CS3" s="371"/>
      <c r="CT3" s="371"/>
      <c r="CU3" s="371"/>
      <c r="CV3" s="371"/>
      <c r="CW3" s="371"/>
      <c r="CX3" s="371"/>
      <c r="CY3" s="371"/>
      <c r="CZ3" s="371"/>
      <c r="DA3" s="371"/>
      <c r="DB3" s="371"/>
      <c r="DC3" s="371"/>
      <c r="DD3" s="371"/>
      <c r="DE3" s="371"/>
      <c r="DF3" s="371"/>
      <c r="DG3" s="371"/>
      <c r="DH3" s="371"/>
      <c r="DI3" s="371"/>
      <c r="DJ3" s="371"/>
      <c r="DK3" s="371"/>
      <c r="DL3" s="371"/>
      <c r="DM3" s="371"/>
      <c r="DN3" s="371"/>
      <c r="DO3" s="371"/>
      <c r="DP3" s="371"/>
      <c r="DQ3" s="371"/>
      <c r="DR3" s="371"/>
      <c r="DS3" s="371"/>
      <c r="DT3" s="371"/>
      <c r="DU3" s="371"/>
      <c r="DV3" s="371"/>
      <c r="DW3" s="371"/>
      <c r="DX3" s="371"/>
      <c r="DY3" s="371"/>
      <c r="DZ3" s="371"/>
      <c r="EA3" s="371"/>
      <c r="EB3" s="371"/>
      <c r="EC3" s="371"/>
      <c r="ED3" s="371"/>
      <c r="EE3" s="371"/>
      <c r="EF3" s="371"/>
      <c r="EG3" s="371"/>
      <c r="EH3" s="371"/>
      <c r="EI3" s="371"/>
      <c r="EJ3" s="371"/>
      <c r="EK3" s="371"/>
      <c r="EL3" s="371"/>
      <c r="EM3" s="371"/>
      <c r="EN3" s="371"/>
      <c r="EO3" s="371"/>
      <c r="EP3" s="371"/>
      <c r="EQ3" s="371"/>
      <c r="ER3" s="371"/>
      <c r="ES3" s="371"/>
      <c r="ET3" s="371"/>
      <c r="EU3" s="371"/>
      <c r="EV3" s="371"/>
      <c r="EW3" s="371"/>
      <c r="EX3" s="371"/>
      <c r="EY3" s="371"/>
      <c r="EZ3" s="371"/>
      <c r="FA3" s="371"/>
      <c r="FB3" s="371"/>
      <c r="FC3" s="371"/>
    </row>
    <row r="4" spans="1:185" s="10" customFormat="1" ht="12.75" customHeight="1">
      <c r="A4" s="84" t="s">
        <v>42</v>
      </c>
      <c r="B4" s="432" t="s">
        <v>196</v>
      </c>
      <c r="C4" s="94">
        <v>6.72</v>
      </c>
      <c r="D4" s="94"/>
      <c r="E4" s="434"/>
      <c r="F4" s="599"/>
      <c r="G4" s="434">
        <v>440</v>
      </c>
      <c r="H4" s="484">
        <v>855</v>
      </c>
      <c r="I4" s="436">
        <v>5300</v>
      </c>
      <c r="J4" s="434" t="s">
        <v>197</v>
      </c>
      <c r="K4" s="434" t="s">
        <v>133</v>
      </c>
      <c r="L4" s="435">
        <v>5.7</v>
      </c>
      <c r="M4" s="94">
        <v>9</v>
      </c>
      <c r="N4" s="524">
        <v>2680</v>
      </c>
      <c r="O4" s="525">
        <v>402</v>
      </c>
      <c r="P4" s="434">
        <v>3</v>
      </c>
      <c r="Q4" s="523">
        <v>3</v>
      </c>
      <c r="R4" s="434">
        <v>1</v>
      </c>
      <c r="S4" s="484">
        <v>16400</v>
      </c>
      <c r="T4" s="434">
        <v>98</v>
      </c>
      <c r="U4" s="484">
        <v>16000</v>
      </c>
      <c r="V4" s="485">
        <v>488</v>
      </c>
      <c r="W4" s="435">
        <v>9</v>
      </c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K4" s="371"/>
      <c r="BL4" s="371"/>
      <c r="BM4" s="371"/>
      <c r="BN4" s="371"/>
      <c r="BO4" s="371"/>
      <c r="BP4" s="371"/>
      <c r="BQ4" s="371"/>
      <c r="BR4" s="371"/>
      <c r="BS4" s="371"/>
      <c r="BT4" s="371"/>
      <c r="BU4" s="371"/>
      <c r="BV4" s="371"/>
      <c r="BW4" s="371"/>
      <c r="BX4" s="371"/>
      <c r="BY4" s="371"/>
      <c r="BZ4" s="371"/>
      <c r="CA4" s="371"/>
      <c r="CB4" s="371"/>
      <c r="CC4" s="371"/>
      <c r="CD4" s="371"/>
      <c r="CE4" s="371"/>
      <c r="CF4" s="371"/>
      <c r="CG4" s="371"/>
      <c r="CH4" s="371"/>
      <c r="CI4" s="371"/>
      <c r="CJ4" s="371"/>
      <c r="CK4" s="371"/>
      <c r="CL4" s="371"/>
      <c r="CM4" s="371"/>
      <c r="CN4" s="371"/>
      <c r="CO4" s="371"/>
      <c r="CP4" s="371"/>
      <c r="CQ4" s="371"/>
      <c r="CR4" s="371"/>
      <c r="CS4" s="371"/>
      <c r="CT4" s="371"/>
      <c r="CU4" s="371"/>
      <c r="CV4" s="371"/>
      <c r="CW4" s="371"/>
      <c r="CX4" s="371"/>
      <c r="CY4" s="371"/>
      <c r="CZ4" s="371"/>
      <c r="DA4" s="371"/>
      <c r="DB4" s="371"/>
      <c r="DC4" s="371"/>
      <c r="DD4" s="371"/>
      <c r="DE4" s="371"/>
      <c r="DF4" s="371"/>
      <c r="DG4" s="371"/>
      <c r="DH4" s="371"/>
      <c r="DI4" s="371"/>
      <c r="DJ4" s="371"/>
      <c r="DK4" s="371"/>
      <c r="DL4" s="371"/>
      <c r="DM4" s="371"/>
      <c r="DN4" s="371"/>
      <c r="DO4" s="371"/>
      <c r="DP4" s="371"/>
      <c r="DQ4" s="371"/>
      <c r="DR4" s="371"/>
      <c r="DS4" s="371"/>
      <c r="DT4" s="371"/>
      <c r="DU4" s="371"/>
      <c r="DV4" s="371"/>
      <c r="DW4" s="371"/>
      <c r="DX4" s="371"/>
      <c r="DY4" s="371"/>
      <c r="DZ4" s="371"/>
      <c r="EA4" s="371"/>
      <c r="EB4" s="371"/>
      <c r="EC4" s="371"/>
      <c r="ED4" s="371"/>
      <c r="EE4" s="371"/>
      <c r="EF4" s="371"/>
      <c r="EG4" s="371"/>
      <c r="EH4" s="371"/>
      <c r="EI4" s="371"/>
      <c r="EJ4" s="371"/>
      <c r="EK4" s="371"/>
      <c r="EL4" s="371"/>
      <c r="EM4" s="371"/>
      <c r="EN4" s="371"/>
      <c r="EO4" s="371"/>
      <c r="EP4" s="371"/>
      <c r="EQ4" s="371"/>
      <c r="ER4" s="371"/>
      <c r="ES4" s="371"/>
      <c r="ET4" s="371"/>
      <c r="EU4" s="371"/>
      <c r="EV4" s="371"/>
      <c r="EW4" s="371"/>
      <c r="EX4" s="371"/>
      <c r="EY4" s="371"/>
      <c r="EZ4" s="371"/>
      <c r="FA4" s="371"/>
      <c r="FB4" s="371"/>
      <c r="FC4" s="371"/>
    </row>
    <row r="5" spans="1:185" s="10" customFormat="1" ht="12.75" customHeight="1">
      <c r="A5" s="84"/>
      <c r="B5" s="111" t="s">
        <v>198</v>
      </c>
      <c r="C5" s="68">
        <v>6.7</v>
      </c>
      <c r="D5" s="68"/>
      <c r="E5" s="54"/>
      <c r="F5" s="517"/>
      <c r="G5" s="54">
        <v>170</v>
      </c>
      <c r="H5" s="480">
        <v>938</v>
      </c>
      <c r="I5" s="114" t="s">
        <v>140</v>
      </c>
      <c r="J5" s="54" t="s">
        <v>197</v>
      </c>
      <c r="K5" s="54" t="s">
        <v>133</v>
      </c>
      <c r="L5" s="65" t="s">
        <v>148</v>
      </c>
      <c r="M5" s="68" t="s">
        <v>137</v>
      </c>
      <c r="N5" s="183">
        <v>2080</v>
      </c>
      <c r="O5" s="518">
        <v>593</v>
      </c>
      <c r="P5" s="54" t="s">
        <v>529</v>
      </c>
      <c r="Q5" s="45">
        <v>150</v>
      </c>
      <c r="R5" s="68" t="s">
        <v>140</v>
      </c>
      <c r="S5" s="480">
        <v>16300</v>
      </c>
      <c r="T5" s="482">
        <v>102</v>
      </c>
      <c r="U5" s="480">
        <v>14800</v>
      </c>
      <c r="V5" s="481">
        <v>566</v>
      </c>
      <c r="W5" s="65" t="s">
        <v>140</v>
      </c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71"/>
      <c r="AQ5" s="371"/>
      <c r="AR5" s="371"/>
      <c r="AS5" s="371"/>
      <c r="AT5" s="371"/>
      <c r="AU5" s="371"/>
      <c r="AV5" s="371"/>
      <c r="AW5" s="371"/>
      <c r="AX5" s="371"/>
      <c r="AY5" s="371"/>
      <c r="AZ5" s="371"/>
      <c r="BA5" s="371"/>
      <c r="BB5" s="371"/>
      <c r="BC5" s="371"/>
      <c r="BD5" s="371"/>
      <c r="BE5" s="371"/>
      <c r="BF5" s="371"/>
      <c r="BG5" s="371"/>
      <c r="BH5" s="371"/>
      <c r="BI5" s="371"/>
      <c r="BJ5" s="371"/>
      <c r="BK5" s="371"/>
      <c r="BL5" s="371"/>
      <c r="BM5" s="371"/>
      <c r="BN5" s="371"/>
      <c r="BO5" s="371"/>
      <c r="BP5" s="371"/>
      <c r="BQ5" s="371"/>
      <c r="BR5" s="371"/>
      <c r="BS5" s="371"/>
      <c r="BT5" s="371"/>
      <c r="BU5" s="371"/>
      <c r="BV5" s="371"/>
      <c r="BW5" s="371"/>
      <c r="BX5" s="371"/>
      <c r="BY5" s="371"/>
      <c r="BZ5" s="371"/>
      <c r="CA5" s="371"/>
      <c r="CB5" s="371"/>
      <c r="CC5" s="371"/>
      <c r="CD5" s="371"/>
      <c r="CE5" s="371"/>
      <c r="CF5" s="371"/>
      <c r="CG5" s="371"/>
      <c r="CH5" s="371"/>
      <c r="CI5" s="371"/>
      <c r="CJ5" s="371"/>
      <c r="CK5" s="371"/>
      <c r="CL5" s="371"/>
      <c r="CM5" s="371"/>
      <c r="CN5" s="371"/>
      <c r="CO5" s="371"/>
      <c r="CP5" s="371"/>
      <c r="CQ5" s="371"/>
      <c r="CR5" s="371"/>
      <c r="CS5" s="371"/>
      <c r="CT5" s="371"/>
      <c r="CU5" s="371"/>
      <c r="CV5" s="371"/>
      <c r="CW5" s="371"/>
      <c r="CX5" s="371"/>
      <c r="CY5" s="371"/>
      <c r="CZ5" s="371"/>
      <c r="DA5" s="371"/>
      <c r="DB5" s="371"/>
      <c r="DC5" s="371"/>
      <c r="DD5" s="371"/>
      <c r="DE5" s="371"/>
      <c r="DF5" s="371"/>
      <c r="DG5" s="371"/>
      <c r="DH5" s="371"/>
      <c r="DI5" s="371"/>
      <c r="DJ5" s="371"/>
      <c r="DK5" s="371"/>
      <c r="DL5" s="371"/>
      <c r="DM5" s="371"/>
      <c r="DN5" s="371"/>
      <c r="DO5" s="371"/>
      <c r="DP5" s="371"/>
      <c r="DQ5" s="371"/>
      <c r="DR5" s="371"/>
      <c r="DS5" s="371"/>
      <c r="DT5" s="371"/>
      <c r="DU5" s="371"/>
      <c r="DV5" s="371"/>
      <c r="DW5" s="371"/>
      <c r="DX5" s="371"/>
      <c r="DY5" s="371"/>
      <c r="DZ5" s="371"/>
      <c r="EA5" s="371"/>
      <c r="EB5" s="371"/>
      <c r="EC5" s="371"/>
      <c r="ED5" s="371"/>
      <c r="EE5" s="371"/>
      <c r="EF5" s="371"/>
      <c r="EG5" s="371"/>
      <c r="EH5" s="371"/>
      <c r="EI5" s="371"/>
      <c r="EJ5" s="371"/>
      <c r="EK5" s="371"/>
      <c r="EL5" s="371"/>
      <c r="EM5" s="371"/>
      <c r="EN5" s="371"/>
      <c r="EO5" s="371"/>
      <c r="EP5" s="371"/>
      <c r="EQ5" s="371"/>
      <c r="ER5" s="371"/>
      <c r="ES5" s="371"/>
      <c r="ET5" s="371"/>
      <c r="EU5" s="371"/>
      <c r="EV5" s="371"/>
      <c r="EW5" s="371"/>
      <c r="EX5" s="371"/>
      <c r="EY5" s="371"/>
      <c r="EZ5" s="371"/>
      <c r="FA5" s="371"/>
      <c r="FB5" s="371"/>
      <c r="FC5" s="371"/>
    </row>
    <row r="6" spans="1:185" s="10" customFormat="1" ht="12.75" customHeight="1">
      <c r="A6" s="84"/>
      <c r="B6" s="111" t="s">
        <v>199</v>
      </c>
      <c r="C6" s="68">
        <v>6.78</v>
      </c>
      <c r="D6" s="68"/>
      <c r="E6" s="54"/>
      <c r="F6" s="517"/>
      <c r="G6" s="54">
        <v>140</v>
      </c>
      <c r="H6" s="480">
        <v>826</v>
      </c>
      <c r="I6" s="114">
        <v>2400</v>
      </c>
      <c r="J6" s="54" t="s">
        <v>197</v>
      </c>
      <c r="K6" s="54" t="s">
        <v>133</v>
      </c>
      <c r="L6" s="65">
        <v>9.1</v>
      </c>
      <c r="M6" s="68">
        <v>6</v>
      </c>
      <c r="N6" s="183">
        <v>1310</v>
      </c>
      <c r="O6" s="518">
        <v>394</v>
      </c>
      <c r="P6" s="54" t="s">
        <v>75</v>
      </c>
      <c r="Q6" s="434">
        <v>1</v>
      </c>
      <c r="R6" s="54" t="s">
        <v>75</v>
      </c>
      <c r="S6" s="480">
        <v>8180</v>
      </c>
      <c r="T6" s="54">
        <v>75.400000000000006</v>
      </c>
      <c r="U6" s="480">
        <v>10800</v>
      </c>
      <c r="V6" s="481">
        <v>278</v>
      </c>
      <c r="W6" s="65" t="s">
        <v>148</v>
      </c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371"/>
      <c r="AQ6" s="371"/>
      <c r="AR6" s="371"/>
      <c r="AS6" s="371"/>
      <c r="AT6" s="371"/>
      <c r="AU6" s="371"/>
      <c r="AV6" s="371"/>
      <c r="AW6" s="371"/>
      <c r="AX6" s="371"/>
      <c r="AY6" s="371"/>
      <c r="AZ6" s="371"/>
      <c r="BA6" s="371"/>
      <c r="BB6" s="371"/>
      <c r="BC6" s="371"/>
      <c r="BD6" s="371"/>
      <c r="BE6" s="371"/>
      <c r="BF6" s="371"/>
      <c r="BG6" s="371"/>
      <c r="BH6" s="371"/>
      <c r="BI6" s="371"/>
      <c r="BJ6" s="371"/>
      <c r="BK6" s="371"/>
      <c r="BL6" s="371"/>
      <c r="BM6" s="371"/>
      <c r="BN6" s="371"/>
      <c r="BO6" s="371"/>
      <c r="BP6" s="371"/>
      <c r="BQ6" s="371"/>
      <c r="BR6" s="371"/>
      <c r="BS6" s="371"/>
      <c r="BT6" s="371"/>
      <c r="BU6" s="371"/>
      <c r="BV6" s="371"/>
      <c r="BW6" s="371"/>
      <c r="BX6" s="371"/>
      <c r="BY6" s="371"/>
      <c r="BZ6" s="371"/>
      <c r="CA6" s="371"/>
      <c r="CB6" s="371"/>
      <c r="CC6" s="371"/>
      <c r="CD6" s="371"/>
      <c r="CE6" s="371"/>
      <c r="CF6" s="371"/>
      <c r="CG6" s="371"/>
      <c r="CH6" s="371"/>
      <c r="CI6" s="371"/>
      <c r="CJ6" s="371"/>
      <c r="CK6" s="371"/>
      <c r="CL6" s="371"/>
      <c r="CM6" s="371"/>
      <c r="CN6" s="371"/>
      <c r="CO6" s="371"/>
      <c r="CP6" s="371"/>
      <c r="CQ6" s="371"/>
      <c r="CR6" s="371"/>
      <c r="CS6" s="371"/>
      <c r="CT6" s="371"/>
      <c r="CU6" s="371"/>
      <c r="CV6" s="371"/>
      <c r="CW6" s="371"/>
      <c r="CX6" s="371"/>
      <c r="CY6" s="371"/>
      <c r="CZ6" s="371"/>
      <c r="DA6" s="371"/>
      <c r="DB6" s="371"/>
      <c r="DC6" s="371"/>
      <c r="DD6" s="371"/>
      <c r="DE6" s="371"/>
      <c r="DF6" s="371"/>
      <c r="DG6" s="371"/>
      <c r="DH6" s="371"/>
      <c r="DI6" s="371"/>
      <c r="DJ6" s="371"/>
      <c r="DK6" s="371"/>
      <c r="DL6" s="371"/>
      <c r="DM6" s="371"/>
      <c r="DN6" s="371"/>
      <c r="DO6" s="371"/>
      <c r="DP6" s="371"/>
      <c r="DQ6" s="371"/>
      <c r="DR6" s="371"/>
      <c r="DS6" s="371"/>
      <c r="DT6" s="371"/>
      <c r="DU6" s="371"/>
      <c r="DV6" s="371"/>
      <c r="DW6" s="371"/>
      <c r="DX6" s="371"/>
      <c r="DY6" s="371"/>
      <c r="DZ6" s="371"/>
      <c r="EA6" s="371"/>
      <c r="EB6" s="371"/>
      <c r="EC6" s="371"/>
      <c r="ED6" s="371"/>
      <c r="EE6" s="371"/>
      <c r="EF6" s="371"/>
      <c r="EG6" s="371"/>
      <c r="EH6" s="371"/>
      <c r="EI6" s="371"/>
      <c r="EJ6" s="371"/>
      <c r="EK6" s="371"/>
      <c r="EL6" s="371"/>
      <c r="EM6" s="371"/>
      <c r="EN6" s="371"/>
      <c r="EO6" s="371"/>
      <c r="EP6" s="371"/>
      <c r="EQ6" s="371"/>
      <c r="ER6" s="371"/>
      <c r="ES6" s="371"/>
      <c r="ET6" s="371"/>
      <c r="EU6" s="371"/>
      <c r="EV6" s="371"/>
      <c r="EW6" s="371"/>
      <c r="EX6" s="371"/>
      <c r="EY6" s="371"/>
      <c r="EZ6" s="371"/>
      <c r="FA6" s="371"/>
      <c r="FB6" s="371"/>
      <c r="FC6" s="371"/>
    </row>
    <row r="7" spans="1:185" s="10" customFormat="1" ht="12.75" customHeight="1">
      <c r="A7" s="84"/>
      <c r="B7" s="111" t="s">
        <v>158</v>
      </c>
      <c r="C7" s="68">
        <v>7.62</v>
      </c>
      <c r="D7" s="68"/>
      <c r="E7" s="54"/>
      <c r="F7" s="517"/>
      <c r="G7" s="54" t="s">
        <v>132</v>
      </c>
      <c r="H7" s="480">
        <v>699</v>
      </c>
      <c r="I7" s="114">
        <v>11000</v>
      </c>
      <c r="J7" s="54" t="s">
        <v>132</v>
      </c>
      <c r="K7" s="54" t="s">
        <v>133</v>
      </c>
      <c r="L7" s="65">
        <v>23.5</v>
      </c>
      <c r="M7" s="68" t="s">
        <v>132</v>
      </c>
      <c r="N7" s="183">
        <v>1590</v>
      </c>
      <c r="O7" s="518">
        <v>304</v>
      </c>
      <c r="P7" s="54" t="s">
        <v>529</v>
      </c>
      <c r="Q7" s="434" t="s">
        <v>530</v>
      </c>
      <c r="R7" s="54">
        <v>40</v>
      </c>
      <c r="S7" s="480">
        <v>13200</v>
      </c>
      <c r="T7" s="54">
        <v>78.7</v>
      </c>
      <c r="U7" s="480">
        <v>13500</v>
      </c>
      <c r="V7" s="481">
        <v>369</v>
      </c>
      <c r="W7" s="65" t="s">
        <v>148</v>
      </c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371"/>
      <c r="AL7" s="371"/>
      <c r="AM7" s="371"/>
      <c r="AN7" s="371"/>
      <c r="AO7" s="371"/>
      <c r="AP7" s="371"/>
      <c r="AQ7" s="371"/>
      <c r="AR7" s="371"/>
      <c r="AS7" s="371"/>
      <c r="AT7" s="371"/>
      <c r="AU7" s="371"/>
      <c r="AV7" s="371"/>
      <c r="AW7" s="371"/>
      <c r="AX7" s="371"/>
      <c r="AY7" s="371"/>
      <c r="AZ7" s="371"/>
      <c r="BA7" s="371"/>
      <c r="BB7" s="371"/>
      <c r="BC7" s="371"/>
      <c r="BD7" s="371"/>
      <c r="BE7" s="371"/>
      <c r="BF7" s="371"/>
      <c r="BG7" s="371"/>
      <c r="BH7" s="371"/>
      <c r="BI7" s="371"/>
      <c r="BJ7" s="371"/>
      <c r="BK7" s="371"/>
      <c r="BL7" s="371"/>
      <c r="BM7" s="371"/>
      <c r="BN7" s="371"/>
      <c r="BO7" s="371"/>
      <c r="BP7" s="371"/>
      <c r="BQ7" s="371"/>
      <c r="BR7" s="371"/>
      <c r="BS7" s="371"/>
      <c r="BT7" s="371"/>
      <c r="BU7" s="371"/>
      <c r="BV7" s="371"/>
      <c r="BW7" s="371"/>
      <c r="BX7" s="371"/>
      <c r="BY7" s="371"/>
      <c r="BZ7" s="371"/>
      <c r="CA7" s="371"/>
      <c r="CB7" s="371"/>
      <c r="CC7" s="371"/>
      <c r="CD7" s="371"/>
      <c r="CE7" s="371"/>
      <c r="CF7" s="371"/>
      <c r="CG7" s="371"/>
      <c r="CH7" s="371"/>
      <c r="CI7" s="371"/>
      <c r="CJ7" s="371"/>
      <c r="CK7" s="371"/>
      <c r="CL7" s="371"/>
      <c r="CM7" s="371"/>
      <c r="CN7" s="371"/>
      <c r="CO7" s="371"/>
      <c r="CP7" s="371"/>
      <c r="CQ7" s="371"/>
      <c r="CR7" s="371"/>
      <c r="CS7" s="371"/>
      <c r="CT7" s="371"/>
      <c r="CU7" s="371"/>
      <c r="CV7" s="371"/>
      <c r="CW7" s="371"/>
      <c r="CX7" s="371"/>
      <c r="CY7" s="371"/>
      <c r="CZ7" s="371"/>
      <c r="DA7" s="371"/>
      <c r="DB7" s="371"/>
      <c r="DC7" s="371"/>
      <c r="DD7" s="371"/>
      <c r="DE7" s="371"/>
      <c r="DF7" s="371"/>
      <c r="DG7" s="371"/>
      <c r="DH7" s="371"/>
      <c r="DI7" s="371"/>
      <c r="DJ7" s="371"/>
      <c r="DK7" s="371"/>
      <c r="DL7" s="371"/>
      <c r="DM7" s="371"/>
      <c r="DN7" s="371"/>
      <c r="DO7" s="371"/>
      <c r="DP7" s="371"/>
      <c r="DQ7" s="371"/>
      <c r="DR7" s="371"/>
      <c r="DS7" s="371"/>
      <c r="DT7" s="371"/>
      <c r="DU7" s="371"/>
      <c r="DV7" s="371"/>
      <c r="DW7" s="371"/>
      <c r="DX7" s="371"/>
      <c r="DY7" s="371"/>
      <c r="DZ7" s="371"/>
      <c r="EA7" s="371"/>
      <c r="EB7" s="371"/>
      <c r="EC7" s="371"/>
      <c r="ED7" s="371"/>
      <c r="EE7" s="371"/>
      <c r="EF7" s="371"/>
      <c r="EG7" s="371"/>
      <c r="EH7" s="371"/>
      <c r="EI7" s="371"/>
      <c r="EJ7" s="371"/>
      <c r="EK7" s="371"/>
      <c r="EL7" s="371"/>
      <c r="EM7" s="371"/>
      <c r="EN7" s="371"/>
      <c r="EO7" s="371"/>
      <c r="EP7" s="371"/>
      <c r="EQ7" s="371"/>
      <c r="ER7" s="371"/>
      <c r="ES7" s="371"/>
      <c r="ET7" s="371"/>
      <c r="EU7" s="371"/>
      <c r="EV7" s="371"/>
      <c r="EW7" s="371"/>
      <c r="EX7" s="371"/>
      <c r="EY7" s="371"/>
      <c r="EZ7" s="371"/>
      <c r="FA7" s="371"/>
      <c r="FB7" s="371"/>
      <c r="FC7" s="371"/>
    </row>
    <row r="8" spans="1:185" s="371" customFormat="1" ht="12.75" customHeight="1">
      <c r="A8" s="84"/>
      <c r="B8" s="432" t="s">
        <v>316</v>
      </c>
      <c r="C8" s="94">
        <v>6.73</v>
      </c>
      <c r="D8" s="94" t="e">
        <f>+#REF!/61.02+H8/35.45+L8/96.06/2</f>
        <v>#REF!</v>
      </c>
      <c r="E8" s="434" t="e">
        <f>+I8/1000/17.04+O8/20.04+S8/1000/55.85/2+T8/24.31/2+#REF!/39.1+#REF!/22.99</f>
        <v>#REF!</v>
      </c>
      <c r="F8" s="434"/>
      <c r="G8" s="434" t="s">
        <v>197</v>
      </c>
      <c r="H8" s="484">
        <v>785</v>
      </c>
      <c r="I8" s="436">
        <v>18100</v>
      </c>
      <c r="J8" s="434" t="s">
        <v>197</v>
      </c>
      <c r="K8" s="434" t="s">
        <v>133</v>
      </c>
      <c r="L8" s="435">
        <v>10.5</v>
      </c>
      <c r="M8" s="434">
        <v>12</v>
      </c>
      <c r="N8" s="524">
        <v>2090</v>
      </c>
      <c r="O8" s="525">
        <v>336</v>
      </c>
      <c r="P8" s="434" t="s">
        <v>75</v>
      </c>
      <c r="Q8" s="434">
        <v>3</v>
      </c>
      <c r="R8" s="434" t="s">
        <v>75</v>
      </c>
      <c r="S8" s="484">
        <v>15000</v>
      </c>
      <c r="T8" s="434">
        <v>77.3</v>
      </c>
      <c r="U8" s="484">
        <v>13700</v>
      </c>
      <c r="V8" s="485">
        <v>418</v>
      </c>
      <c r="W8" s="435" t="s">
        <v>148</v>
      </c>
      <c r="FM8" s="372"/>
      <c r="FN8" s="372"/>
      <c r="FO8" s="372"/>
      <c r="FP8" s="372"/>
      <c r="FQ8" s="372"/>
      <c r="FR8" s="372"/>
      <c r="FS8" s="372"/>
      <c r="FT8" s="372"/>
      <c r="FU8" s="372"/>
      <c r="FV8" s="372"/>
      <c r="FW8" s="372"/>
      <c r="FX8" s="372"/>
      <c r="FY8" s="372"/>
      <c r="FZ8" s="372"/>
      <c r="GA8" s="372"/>
      <c r="GB8" s="372"/>
      <c r="GC8" s="372"/>
    </row>
    <row r="9" spans="1:185" s="371" customFormat="1" ht="12.75" customHeight="1">
      <c r="A9" s="526"/>
      <c r="B9" s="308" t="s">
        <v>350</v>
      </c>
      <c r="C9" s="123">
        <v>6.74</v>
      </c>
      <c r="D9" s="123"/>
      <c r="E9" s="311"/>
      <c r="F9" s="527"/>
      <c r="G9" s="311">
        <v>190</v>
      </c>
      <c r="H9" s="486">
        <v>768</v>
      </c>
      <c r="I9" s="528">
        <v>5800</v>
      </c>
      <c r="J9" s="311" t="s">
        <v>197</v>
      </c>
      <c r="K9" s="311" t="s">
        <v>133</v>
      </c>
      <c r="L9" s="65" t="s">
        <v>148</v>
      </c>
      <c r="M9" s="123" t="s">
        <v>148</v>
      </c>
      <c r="N9" s="529">
        <v>1670</v>
      </c>
      <c r="O9" s="530">
        <v>340</v>
      </c>
      <c r="P9" s="311">
        <v>2</v>
      </c>
      <c r="Q9" s="311">
        <v>3</v>
      </c>
      <c r="R9" s="311">
        <v>1</v>
      </c>
      <c r="S9" s="487">
        <v>11100</v>
      </c>
      <c r="T9" s="311">
        <v>75.2</v>
      </c>
      <c r="U9" s="487">
        <v>11500</v>
      </c>
      <c r="V9" s="488">
        <v>349</v>
      </c>
      <c r="W9" s="308">
        <v>5</v>
      </c>
      <c r="FM9" s="372"/>
      <c r="FN9" s="372"/>
      <c r="FO9" s="372"/>
      <c r="FP9" s="372"/>
      <c r="FQ9" s="372"/>
      <c r="FR9" s="372"/>
      <c r="FS9" s="372"/>
      <c r="FT9" s="372"/>
      <c r="FU9" s="372"/>
      <c r="FV9" s="372"/>
      <c r="FW9" s="372"/>
      <c r="FX9" s="372"/>
      <c r="FY9" s="372"/>
      <c r="FZ9" s="372"/>
      <c r="GA9" s="372"/>
      <c r="GB9" s="372"/>
      <c r="GC9" s="372"/>
    </row>
    <row r="10" spans="1:185" s="371" customFormat="1" ht="12.75" customHeight="1">
      <c r="A10" s="526"/>
      <c r="B10" s="308" t="s">
        <v>392</v>
      </c>
      <c r="C10" s="123">
        <v>6.74</v>
      </c>
      <c r="D10" s="123"/>
      <c r="E10" s="311"/>
      <c r="F10" s="527"/>
      <c r="G10" s="311">
        <v>210</v>
      </c>
      <c r="H10" s="486">
        <v>825</v>
      </c>
      <c r="I10" s="528">
        <v>5730</v>
      </c>
      <c r="J10" s="311" t="s">
        <v>132</v>
      </c>
      <c r="K10" s="311" t="s">
        <v>133</v>
      </c>
      <c r="L10" s="65">
        <v>4.2</v>
      </c>
      <c r="M10" s="123">
        <v>15</v>
      </c>
      <c r="N10" s="529">
        <v>2930</v>
      </c>
      <c r="O10" s="530">
        <v>438</v>
      </c>
      <c r="P10" s="311">
        <v>3</v>
      </c>
      <c r="Q10" s="311">
        <v>3</v>
      </c>
      <c r="R10" s="311">
        <v>3</v>
      </c>
      <c r="S10" s="487">
        <v>12400</v>
      </c>
      <c r="T10" s="311">
        <v>95.4</v>
      </c>
      <c r="U10" s="487">
        <v>13200</v>
      </c>
      <c r="V10" s="488">
        <v>420</v>
      </c>
      <c r="W10" s="308">
        <v>19</v>
      </c>
      <c r="FM10" s="372"/>
      <c r="FN10" s="372"/>
      <c r="FO10" s="372"/>
      <c r="FP10" s="372"/>
      <c r="FQ10" s="372"/>
      <c r="FR10" s="372"/>
      <c r="FS10" s="372"/>
      <c r="FT10" s="372"/>
      <c r="FU10" s="372"/>
      <c r="FV10" s="372"/>
      <c r="FW10" s="372"/>
      <c r="FX10" s="372"/>
      <c r="FY10" s="372"/>
      <c r="FZ10" s="372"/>
      <c r="GA10" s="372"/>
      <c r="GB10" s="372"/>
      <c r="GC10" s="372"/>
    </row>
    <row r="11" spans="1:185" s="371" customFormat="1" ht="12.75" customHeight="1">
      <c r="A11" s="531"/>
      <c r="B11" s="308" t="s">
        <v>426</v>
      </c>
      <c r="C11" s="123">
        <v>7.14</v>
      </c>
      <c r="D11" s="123"/>
      <c r="E11" s="311"/>
      <c r="F11" s="527"/>
      <c r="G11" s="311">
        <v>440</v>
      </c>
      <c r="H11" s="486">
        <v>518</v>
      </c>
      <c r="I11" s="528">
        <v>9000</v>
      </c>
      <c r="J11" s="311" t="s">
        <v>132</v>
      </c>
      <c r="K11" s="311" t="s">
        <v>133</v>
      </c>
      <c r="L11" s="65">
        <v>27.2</v>
      </c>
      <c r="M11" s="123">
        <v>18</v>
      </c>
      <c r="N11" s="529">
        <v>1560</v>
      </c>
      <c r="O11" s="530">
        <v>293</v>
      </c>
      <c r="P11" s="357">
        <v>5</v>
      </c>
      <c r="Q11" s="311">
        <v>2</v>
      </c>
      <c r="R11" s="311">
        <v>1</v>
      </c>
      <c r="S11" s="487">
        <v>10400</v>
      </c>
      <c r="T11" s="311">
        <v>75.8</v>
      </c>
      <c r="U11" s="487">
        <v>12400</v>
      </c>
      <c r="V11" s="488">
        <v>416</v>
      </c>
      <c r="W11" s="308" t="s">
        <v>148</v>
      </c>
      <c r="FM11" s="372"/>
      <c r="FN11" s="372"/>
      <c r="FO11" s="372"/>
      <c r="FP11" s="372"/>
      <c r="FQ11" s="372"/>
      <c r="FR11" s="372"/>
      <c r="FS11" s="372"/>
      <c r="FT11" s="372"/>
      <c r="FU11" s="372"/>
      <c r="FV11" s="372"/>
      <c r="FW11" s="372"/>
      <c r="FX11" s="372"/>
      <c r="FY11" s="372"/>
      <c r="FZ11" s="372"/>
      <c r="GA11" s="372"/>
      <c r="GB11" s="372"/>
      <c r="GC11" s="372"/>
    </row>
    <row r="12" spans="1:185" s="10" customFormat="1" ht="12.75" customHeight="1">
      <c r="A12" s="237"/>
      <c r="B12" s="208" t="s">
        <v>466</v>
      </c>
      <c r="C12" s="532">
        <v>6.79</v>
      </c>
      <c r="D12" s="204"/>
      <c r="E12" s="204"/>
      <c r="F12" s="204"/>
      <c r="G12" s="215">
        <v>270</v>
      </c>
      <c r="H12" s="486">
        <v>663</v>
      </c>
      <c r="I12" s="533">
        <v>13300</v>
      </c>
      <c r="J12" s="215">
        <v>570</v>
      </c>
      <c r="K12" s="215" t="s">
        <v>133</v>
      </c>
      <c r="L12" s="324">
        <v>18</v>
      </c>
      <c r="M12" s="215">
        <v>9</v>
      </c>
      <c r="N12" s="239">
        <v>1760</v>
      </c>
      <c r="O12" s="205">
        <v>284</v>
      </c>
      <c r="P12" s="215">
        <v>3</v>
      </c>
      <c r="Q12" s="215">
        <v>3</v>
      </c>
      <c r="R12" s="215" t="s">
        <v>75</v>
      </c>
      <c r="S12" s="486">
        <v>12000</v>
      </c>
      <c r="T12" s="215">
        <v>62.4</v>
      </c>
      <c r="U12" s="487">
        <v>10900</v>
      </c>
      <c r="V12" s="488">
        <v>334</v>
      </c>
      <c r="W12" s="210">
        <v>19</v>
      </c>
      <c r="Y12" s="371"/>
      <c r="Z12" s="371"/>
      <c r="AA12" s="371"/>
      <c r="AB12" s="371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371"/>
      <c r="AW12" s="371"/>
      <c r="AX12" s="371"/>
      <c r="AY12" s="371"/>
      <c r="AZ12" s="371"/>
      <c r="BA12" s="371"/>
      <c r="BB12" s="371"/>
      <c r="BC12" s="371"/>
      <c r="BD12" s="371"/>
      <c r="BE12" s="371"/>
      <c r="BF12" s="371"/>
      <c r="BG12" s="371"/>
      <c r="BH12" s="371"/>
      <c r="BI12" s="371"/>
      <c r="BJ12" s="371"/>
      <c r="BK12" s="371"/>
      <c r="BL12" s="371"/>
      <c r="BM12" s="371"/>
      <c r="BN12" s="371"/>
      <c r="BO12" s="371"/>
      <c r="BP12" s="371"/>
      <c r="BQ12" s="371"/>
      <c r="BR12" s="371"/>
      <c r="BS12" s="371"/>
      <c r="BT12" s="371"/>
      <c r="BU12" s="371"/>
      <c r="BV12" s="371"/>
      <c r="BW12" s="371"/>
      <c r="BX12" s="371"/>
      <c r="BY12" s="371"/>
      <c r="BZ12" s="371"/>
      <c r="CA12" s="371"/>
      <c r="CB12" s="371"/>
      <c r="CC12" s="371"/>
      <c r="CD12" s="371"/>
      <c r="CE12" s="371"/>
      <c r="CF12" s="371"/>
      <c r="CG12" s="371"/>
      <c r="CH12" s="371"/>
      <c r="CI12" s="371"/>
      <c r="CJ12" s="371"/>
      <c r="CK12" s="371"/>
      <c r="CL12" s="371"/>
      <c r="CM12" s="371"/>
      <c r="CN12" s="371"/>
      <c r="CO12" s="371"/>
      <c r="CP12" s="371"/>
      <c r="CQ12" s="371"/>
      <c r="CR12" s="371"/>
      <c r="CS12" s="371"/>
      <c r="CT12" s="371"/>
      <c r="CU12" s="371"/>
      <c r="CV12" s="371"/>
      <c r="CW12" s="371"/>
      <c r="CX12" s="371"/>
      <c r="CY12" s="371"/>
      <c r="CZ12" s="371"/>
      <c r="DA12" s="371"/>
      <c r="DB12" s="371"/>
      <c r="DC12" s="371"/>
      <c r="DD12" s="371"/>
      <c r="DE12" s="371"/>
      <c r="DF12" s="371"/>
      <c r="DG12" s="371"/>
      <c r="DH12" s="371"/>
      <c r="DI12" s="371"/>
      <c r="DJ12" s="371"/>
      <c r="DK12" s="371"/>
      <c r="DL12" s="371"/>
      <c r="DM12" s="371"/>
      <c r="DN12" s="371"/>
      <c r="DO12" s="371"/>
      <c r="DP12" s="371"/>
      <c r="DQ12" s="371"/>
      <c r="DR12" s="371"/>
      <c r="DS12" s="371"/>
      <c r="DT12" s="371"/>
      <c r="DU12" s="371"/>
      <c r="DV12" s="371"/>
      <c r="DW12" s="371"/>
      <c r="DX12" s="371"/>
      <c r="DY12" s="371"/>
      <c r="DZ12" s="371"/>
      <c r="EA12" s="371"/>
      <c r="EB12" s="371"/>
      <c r="EC12" s="371"/>
      <c r="ED12" s="371"/>
      <c r="EE12" s="371"/>
      <c r="EF12" s="371"/>
      <c r="EG12" s="371"/>
      <c r="EH12" s="371"/>
      <c r="EI12" s="371"/>
      <c r="EJ12" s="371"/>
      <c r="EK12" s="371"/>
      <c r="EL12" s="371"/>
      <c r="EM12" s="371"/>
      <c r="EN12" s="371"/>
      <c r="EO12" s="371"/>
      <c r="EP12" s="371"/>
      <c r="EQ12" s="371"/>
      <c r="ER12" s="371"/>
      <c r="ES12" s="371"/>
      <c r="ET12" s="371"/>
      <c r="EU12" s="371"/>
      <c r="EV12" s="371"/>
      <c r="EW12" s="371"/>
      <c r="EX12" s="371"/>
      <c r="EY12" s="371"/>
      <c r="EZ12" s="371"/>
      <c r="FA12" s="371"/>
      <c r="FB12" s="371"/>
      <c r="FC12" s="371"/>
      <c r="FD12" s="371"/>
      <c r="FE12" s="371"/>
      <c r="FF12" s="371"/>
      <c r="FG12" s="371"/>
      <c r="FH12" s="371"/>
      <c r="FI12" s="371"/>
      <c r="FJ12" s="371"/>
      <c r="FK12" s="371"/>
      <c r="FL12" s="371"/>
      <c r="FM12" s="371"/>
      <c r="FN12" s="371"/>
      <c r="FO12" s="371"/>
      <c r="FP12" s="371"/>
      <c r="FQ12" s="371"/>
      <c r="FR12" s="371"/>
      <c r="FS12" s="371"/>
      <c r="FT12" s="371"/>
      <c r="FU12" s="371"/>
      <c r="FV12" s="371"/>
      <c r="FW12" s="371"/>
      <c r="FX12" s="371"/>
      <c r="FY12" s="371"/>
      <c r="FZ12" s="371"/>
      <c r="GA12" s="371"/>
      <c r="GB12" s="371"/>
    </row>
    <row r="13" spans="1:185" s="10" customFormat="1" ht="12.75" customHeight="1">
      <c r="A13" s="534"/>
      <c r="B13" s="210" t="s">
        <v>505</v>
      </c>
      <c r="C13" s="535">
        <v>7.1</v>
      </c>
      <c r="D13" s="536"/>
      <c r="E13" s="536"/>
      <c r="F13" s="537"/>
      <c r="G13" s="294" t="s">
        <v>132</v>
      </c>
      <c r="H13" s="489">
        <v>697</v>
      </c>
      <c r="I13" s="538">
        <v>7600</v>
      </c>
      <c r="J13" s="539">
        <v>2400</v>
      </c>
      <c r="K13" s="294" t="s">
        <v>133</v>
      </c>
      <c r="L13" s="377">
        <v>5.4</v>
      </c>
      <c r="M13" s="469">
        <v>7</v>
      </c>
      <c r="N13" s="539">
        <v>2310</v>
      </c>
      <c r="O13" s="470">
        <v>408</v>
      </c>
      <c r="P13" s="294">
        <v>4.9000000000000004</v>
      </c>
      <c r="Q13" s="294">
        <v>3.2</v>
      </c>
      <c r="R13" s="294">
        <v>1.4</v>
      </c>
      <c r="S13" s="486">
        <v>9570</v>
      </c>
      <c r="T13" s="469">
        <v>93.2</v>
      </c>
      <c r="U13" s="487">
        <v>12900</v>
      </c>
      <c r="V13" s="488">
        <v>394</v>
      </c>
      <c r="W13" s="377">
        <v>4</v>
      </c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1"/>
      <c r="AP13" s="371"/>
      <c r="AQ13" s="371"/>
      <c r="AR13" s="371"/>
      <c r="AS13" s="371"/>
      <c r="AT13" s="371"/>
      <c r="AU13" s="371"/>
      <c r="AV13" s="371"/>
      <c r="AW13" s="371"/>
      <c r="AX13" s="371"/>
      <c r="AY13" s="371"/>
      <c r="AZ13" s="371"/>
      <c r="BA13" s="371"/>
      <c r="BB13" s="371"/>
      <c r="BC13" s="371"/>
      <c r="BD13" s="371"/>
      <c r="BE13" s="371"/>
      <c r="BF13" s="371"/>
      <c r="BG13" s="371"/>
      <c r="BH13" s="371"/>
      <c r="BI13" s="371"/>
      <c r="BJ13" s="371"/>
      <c r="BK13" s="371"/>
      <c r="BL13" s="371"/>
      <c r="BM13" s="371"/>
      <c r="BN13" s="371"/>
      <c r="BO13" s="371"/>
      <c r="BP13" s="371"/>
      <c r="BQ13" s="371"/>
      <c r="BR13" s="371"/>
      <c r="BS13" s="371"/>
      <c r="BT13" s="371"/>
      <c r="BU13" s="371"/>
      <c r="BV13" s="371"/>
      <c r="BW13" s="371"/>
      <c r="BX13" s="371"/>
      <c r="BY13" s="371"/>
      <c r="BZ13" s="371"/>
      <c r="CA13" s="371"/>
      <c r="CB13" s="371"/>
      <c r="CC13" s="371"/>
      <c r="CD13" s="371"/>
      <c r="CE13" s="371"/>
      <c r="CF13" s="371"/>
      <c r="CG13" s="371"/>
      <c r="CH13" s="371"/>
      <c r="CI13" s="371"/>
      <c r="CJ13" s="371"/>
      <c r="CK13" s="371"/>
      <c r="CL13" s="371"/>
      <c r="CM13" s="371"/>
      <c r="CN13" s="371"/>
      <c r="CO13" s="371"/>
      <c r="CP13" s="371"/>
      <c r="CQ13" s="371"/>
      <c r="CR13" s="371"/>
      <c r="CS13" s="371"/>
      <c r="CT13" s="371"/>
      <c r="CU13" s="371"/>
      <c r="CV13" s="371"/>
      <c r="CW13" s="371"/>
      <c r="CX13" s="371"/>
      <c r="CY13" s="371"/>
      <c r="CZ13" s="371"/>
      <c r="DA13" s="371"/>
      <c r="DB13" s="371"/>
      <c r="DC13" s="371"/>
      <c r="DD13" s="371"/>
      <c r="DE13" s="371"/>
      <c r="DF13" s="371"/>
      <c r="DG13" s="371"/>
      <c r="DH13" s="371"/>
      <c r="DI13" s="371"/>
      <c r="DJ13" s="371"/>
      <c r="DK13" s="371"/>
      <c r="DL13" s="371"/>
      <c r="DM13" s="371"/>
      <c r="DN13" s="371"/>
      <c r="DO13" s="371"/>
      <c r="DP13" s="371"/>
      <c r="DQ13" s="371"/>
      <c r="DR13" s="371"/>
      <c r="DS13" s="371"/>
      <c r="DT13" s="371"/>
      <c r="DU13" s="371"/>
      <c r="DV13" s="371"/>
      <c r="DW13" s="371"/>
      <c r="DX13" s="371"/>
      <c r="DY13" s="371"/>
      <c r="DZ13" s="371"/>
      <c r="EA13" s="371"/>
      <c r="EB13" s="371"/>
      <c r="EC13" s="371"/>
      <c r="ED13" s="371"/>
      <c r="EE13" s="371"/>
      <c r="EF13" s="371"/>
      <c r="EG13" s="371"/>
      <c r="EH13" s="371"/>
      <c r="EI13" s="371"/>
      <c r="EJ13" s="371"/>
      <c r="EK13" s="371"/>
      <c r="EL13" s="371"/>
      <c r="EM13" s="371"/>
      <c r="EN13" s="371"/>
      <c r="EO13" s="371"/>
      <c r="EP13" s="371"/>
      <c r="EQ13" s="371"/>
      <c r="ER13" s="371"/>
      <c r="ES13" s="371"/>
      <c r="ET13" s="371"/>
      <c r="EU13" s="371"/>
      <c r="EV13" s="371"/>
      <c r="EW13" s="371"/>
      <c r="EX13" s="371"/>
      <c r="EY13" s="371"/>
      <c r="EZ13" s="371"/>
      <c r="FA13" s="371"/>
      <c r="FB13" s="371"/>
      <c r="FC13" s="371"/>
      <c r="FD13" s="371"/>
      <c r="FE13" s="371"/>
      <c r="FF13" s="371"/>
      <c r="FG13" s="371"/>
      <c r="FH13" s="371"/>
      <c r="FI13" s="371"/>
      <c r="FJ13" s="371"/>
      <c r="FK13" s="371"/>
      <c r="FL13" s="371"/>
      <c r="FM13" s="371"/>
      <c r="FN13" s="371"/>
      <c r="FO13" s="371"/>
      <c r="FP13" s="371"/>
      <c r="FQ13" s="371"/>
      <c r="FR13" s="371"/>
      <c r="FS13" s="371"/>
      <c r="FT13" s="371"/>
      <c r="FU13" s="371"/>
      <c r="FV13" s="371"/>
      <c r="FW13" s="371"/>
      <c r="FX13" s="371"/>
      <c r="FY13" s="371"/>
      <c r="FZ13" s="371"/>
      <c r="GA13" s="371"/>
      <c r="GB13" s="371"/>
      <c r="GC13" s="371"/>
    </row>
    <row r="14" spans="1:185" s="10" customFormat="1" ht="6.75" customHeight="1">
      <c r="A14" s="540"/>
      <c r="B14" s="541"/>
      <c r="C14" s="542"/>
      <c r="D14" s="542"/>
      <c r="E14" s="543"/>
      <c r="F14" s="543"/>
      <c r="G14" s="542"/>
      <c r="H14" s="490"/>
      <c r="I14" s="542"/>
      <c r="J14" s="543"/>
      <c r="K14" s="543"/>
      <c r="L14" s="544"/>
      <c r="M14" s="542"/>
      <c r="N14" s="543"/>
      <c r="O14" s="545"/>
      <c r="P14" s="543"/>
      <c r="Q14" s="543"/>
      <c r="R14" s="543"/>
      <c r="S14" s="491"/>
      <c r="T14" s="543"/>
      <c r="U14" s="491"/>
      <c r="V14" s="492"/>
      <c r="W14" s="544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  <c r="AS14" s="371"/>
      <c r="AT14" s="371"/>
      <c r="AU14" s="371"/>
      <c r="AV14" s="371"/>
      <c r="AW14" s="371"/>
      <c r="AX14" s="371"/>
      <c r="AY14" s="371"/>
      <c r="AZ14" s="371"/>
      <c r="BA14" s="371"/>
      <c r="BB14" s="371"/>
      <c r="BC14" s="371"/>
      <c r="BD14" s="371"/>
      <c r="BE14" s="371"/>
      <c r="BF14" s="371"/>
      <c r="BG14" s="371"/>
      <c r="BH14" s="371"/>
      <c r="BI14" s="371"/>
      <c r="BJ14" s="371"/>
      <c r="BK14" s="371"/>
      <c r="BL14" s="371"/>
      <c r="BM14" s="371"/>
      <c r="BN14" s="371"/>
      <c r="BO14" s="371"/>
      <c r="BP14" s="371"/>
      <c r="BQ14" s="371"/>
      <c r="BR14" s="371"/>
      <c r="BS14" s="371"/>
      <c r="BT14" s="371"/>
      <c r="BU14" s="371"/>
      <c r="BV14" s="371"/>
      <c r="BW14" s="371"/>
      <c r="BX14" s="371"/>
      <c r="BY14" s="371"/>
      <c r="BZ14" s="371"/>
      <c r="CA14" s="371"/>
      <c r="CB14" s="371"/>
      <c r="CC14" s="371"/>
      <c r="CD14" s="371"/>
      <c r="CE14" s="371"/>
      <c r="CF14" s="371"/>
      <c r="CG14" s="371"/>
      <c r="CH14" s="371"/>
      <c r="CI14" s="371"/>
      <c r="CJ14" s="371"/>
      <c r="CK14" s="371"/>
      <c r="CL14" s="371"/>
      <c r="CM14" s="371"/>
      <c r="CN14" s="371"/>
      <c r="CO14" s="371"/>
      <c r="CP14" s="371"/>
      <c r="CQ14" s="371"/>
      <c r="CR14" s="371"/>
      <c r="CS14" s="371"/>
      <c r="CT14" s="371"/>
      <c r="CU14" s="371"/>
      <c r="CV14" s="371"/>
      <c r="CW14" s="371"/>
      <c r="CX14" s="371"/>
      <c r="CY14" s="371"/>
      <c r="CZ14" s="371"/>
      <c r="DA14" s="371"/>
      <c r="DB14" s="371"/>
      <c r="DC14" s="371"/>
      <c r="DD14" s="371"/>
      <c r="DE14" s="371"/>
      <c r="DF14" s="371"/>
      <c r="DG14" s="371"/>
      <c r="DH14" s="371"/>
      <c r="DI14" s="371"/>
      <c r="DJ14" s="371"/>
      <c r="DK14" s="371"/>
      <c r="DL14" s="371"/>
      <c r="DM14" s="371"/>
      <c r="DN14" s="371"/>
      <c r="DO14" s="371"/>
      <c r="DP14" s="371"/>
      <c r="DQ14" s="371"/>
      <c r="DR14" s="371"/>
      <c r="DS14" s="371"/>
      <c r="DT14" s="371"/>
      <c r="DU14" s="371"/>
      <c r="DV14" s="371"/>
      <c r="DW14" s="371"/>
      <c r="DX14" s="371"/>
      <c r="DY14" s="371"/>
      <c r="DZ14" s="371"/>
      <c r="EA14" s="371"/>
      <c r="EB14" s="371"/>
      <c r="EC14" s="371"/>
      <c r="ED14" s="371"/>
      <c r="EE14" s="371"/>
      <c r="EF14" s="371"/>
      <c r="EG14" s="371"/>
      <c r="EH14" s="371"/>
      <c r="EI14" s="371"/>
      <c r="EJ14" s="371"/>
      <c r="EK14" s="371"/>
      <c r="EL14" s="371"/>
      <c r="EM14" s="371"/>
      <c r="EN14" s="371"/>
      <c r="EO14" s="371"/>
      <c r="EP14" s="371"/>
      <c r="EQ14" s="371"/>
      <c r="ER14" s="371"/>
      <c r="ES14" s="371"/>
      <c r="ET14" s="371"/>
      <c r="EU14" s="371"/>
      <c r="EV14" s="371"/>
      <c r="EW14" s="371"/>
      <c r="EX14" s="371"/>
      <c r="EY14" s="371"/>
      <c r="EZ14" s="371"/>
      <c r="FA14" s="371"/>
      <c r="FB14" s="371"/>
      <c r="FC14" s="371"/>
      <c r="FD14" s="371"/>
      <c r="FE14" s="371"/>
      <c r="FF14" s="371"/>
      <c r="FG14" s="371"/>
      <c r="FH14" s="371"/>
      <c r="FI14" s="371"/>
      <c r="FJ14" s="371"/>
      <c r="FK14" s="371"/>
      <c r="FL14" s="371"/>
      <c r="FM14" s="371"/>
      <c r="FN14" s="371"/>
      <c r="FO14" s="371"/>
      <c r="FP14" s="371"/>
      <c r="FQ14" s="371"/>
      <c r="FR14" s="371"/>
      <c r="FS14" s="371"/>
      <c r="FT14" s="371"/>
      <c r="FU14" s="371"/>
      <c r="FV14" s="371"/>
      <c r="FW14" s="371"/>
      <c r="FX14" s="371"/>
      <c r="FY14" s="371"/>
      <c r="FZ14" s="371"/>
      <c r="GA14" s="371"/>
      <c r="GB14" s="371"/>
    </row>
    <row r="15" spans="1:185" s="10" customFormat="1" ht="12.75" customHeight="1">
      <c r="A15" s="84" t="s">
        <v>187</v>
      </c>
      <c r="B15" s="111" t="s">
        <v>196</v>
      </c>
      <c r="C15" s="68">
        <v>7.49</v>
      </c>
      <c r="D15" s="68"/>
      <c r="E15" s="54"/>
      <c r="F15" s="517"/>
      <c r="G15" s="54" t="s">
        <v>132</v>
      </c>
      <c r="H15" s="117">
        <v>30.9</v>
      </c>
      <c r="I15" s="68">
        <v>20</v>
      </c>
      <c r="J15" s="54">
        <v>180</v>
      </c>
      <c r="K15" s="54">
        <v>8</v>
      </c>
      <c r="L15" s="65">
        <v>6.9</v>
      </c>
      <c r="M15" s="68">
        <v>52</v>
      </c>
      <c r="N15" s="54">
        <v>120</v>
      </c>
      <c r="O15" s="518">
        <v>18.7</v>
      </c>
      <c r="P15" s="54" t="s">
        <v>75</v>
      </c>
      <c r="Q15" s="54" t="s">
        <v>75</v>
      </c>
      <c r="R15" s="54">
        <v>2</v>
      </c>
      <c r="S15" s="54">
        <v>150</v>
      </c>
      <c r="T15" s="54">
        <v>2.29</v>
      </c>
      <c r="U15" s="54">
        <v>12</v>
      </c>
      <c r="V15" s="54">
        <v>139</v>
      </c>
      <c r="W15" s="65">
        <v>17</v>
      </c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1"/>
      <c r="BB15" s="371"/>
      <c r="BC15" s="371"/>
      <c r="BD15" s="371"/>
      <c r="BE15" s="371"/>
      <c r="BF15" s="371"/>
      <c r="BG15" s="371"/>
      <c r="BH15" s="371"/>
      <c r="BI15" s="371"/>
      <c r="BJ15" s="371"/>
      <c r="BK15" s="371"/>
      <c r="BL15" s="371"/>
      <c r="BM15" s="371"/>
      <c r="BN15" s="371"/>
      <c r="BO15" s="371"/>
      <c r="BP15" s="371"/>
      <c r="BQ15" s="371"/>
      <c r="BR15" s="371"/>
      <c r="BS15" s="371"/>
      <c r="BT15" s="371"/>
      <c r="BU15" s="371"/>
      <c r="BV15" s="371"/>
      <c r="BW15" s="371"/>
      <c r="BX15" s="371"/>
      <c r="BY15" s="371"/>
      <c r="BZ15" s="371"/>
      <c r="CA15" s="371"/>
      <c r="CB15" s="371"/>
      <c r="CC15" s="371"/>
      <c r="CD15" s="371"/>
      <c r="CE15" s="371"/>
      <c r="CF15" s="371"/>
      <c r="CG15" s="371"/>
      <c r="CH15" s="371"/>
      <c r="CI15" s="371"/>
      <c r="CJ15" s="371"/>
      <c r="CK15" s="371"/>
      <c r="CL15" s="371"/>
      <c r="CM15" s="371"/>
      <c r="CN15" s="371"/>
      <c r="CO15" s="371"/>
      <c r="CP15" s="371"/>
      <c r="CQ15" s="371"/>
      <c r="CR15" s="371"/>
      <c r="CS15" s="371"/>
      <c r="CT15" s="371"/>
      <c r="CU15" s="371"/>
      <c r="CV15" s="371"/>
      <c r="CW15" s="371"/>
      <c r="CX15" s="371"/>
      <c r="CY15" s="371"/>
      <c r="CZ15" s="371"/>
      <c r="DA15" s="371"/>
      <c r="DB15" s="371"/>
      <c r="DC15" s="371"/>
      <c r="DD15" s="371"/>
      <c r="DE15" s="371"/>
      <c r="DF15" s="371"/>
      <c r="DG15" s="371"/>
      <c r="DH15" s="371"/>
      <c r="DI15" s="371"/>
      <c r="DJ15" s="371"/>
      <c r="DK15" s="371"/>
      <c r="DL15" s="371"/>
      <c r="DM15" s="371"/>
      <c r="DN15" s="371"/>
      <c r="DO15" s="371"/>
      <c r="DP15" s="371"/>
      <c r="DQ15" s="371"/>
      <c r="DR15" s="371"/>
      <c r="DS15" s="371"/>
      <c r="DT15" s="371"/>
      <c r="DU15" s="371"/>
      <c r="DV15" s="371"/>
      <c r="DW15" s="371"/>
      <c r="DX15" s="371"/>
      <c r="DY15" s="371"/>
      <c r="DZ15" s="371"/>
      <c r="EA15" s="371"/>
      <c r="EB15" s="371"/>
      <c r="EC15" s="371"/>
      <c r="ED15" s="371"/>
      <c r="EE15" s="371"/>
      <c r="EF15" s="371"/>
      <c r="EG15" s="371"/>
      <c r="EH15" s="371"/>
      <c r="EI15" s="371"/>
      <c r="EJ15" s="371"/>
      <c r="EK15" s="371"/>
      <c r="EL15" s="371"/>
      <c r="EM15" s="371"/>
      <c r="EN15" s="371"/>
      <c r="EO15" s="371"/>
      <c r="EP15" s="371"/>
      <c r="EQ15" s="371"/>
      <c r="ER15" s="371"/>
      <c r="ES15" s="371"/>
      <c r="ET15" s="371"/>
      <c r="EU15" s="371"/>
      <c r="EV15" s="371"/>
      <c r="EW15" s="371"/>
      <c r="EX15" s="371"/>
      <c r="EY15" s="371"/>
      <c r="EZ15" s="371"/>
      <c r="FA15" s="371"/>
      <c r="FB15" s="371"/>
      <c r="FC15" s="371"/>
      <c r="FD15" s="371"/>
      <c r="FE15" s="371"/>
      <c r="FF15" s="371"/>
      <c r="FG15" s="371"/>
      <c r="FH15" s="371"/>
      <c r="FI15" s="371"/>
      <c r="FJ15" s="371"/>
      <c r="FK15" s="371"/>
      <c r="FL15" s="371"/>
      <c r="FM15" s="371"/>
      <c r="FN15" s="371"/>
      <c r="FO15" s="371"/>
      <c r="FP15" s="371"/>
    </row>
    <row r="16" spans="1:185" s="10" customFormat="1" ht="12.75" customHeight="1">
      <c r="A16" s="84"/>
      <c r="B16" s="111" t="s">
        <v>198</v>
      </c>
      <c r="C16" s="68">
        <v>7.38</v>
      </c>
      <c r="D16" s="68"/>
      <c r="E16" s="54"/>
      <c r="F16" s="517"/>
      <c r="G16" s="54" t="s">
        <v>132</v>
      </c>
      <c r="H16" s="117">
        <v>23.4</v>
      </c>
      <c r="I16" s="68" t="s">
        <v>140</v>
      </c>
      <c r="J16" s="54">
        <v>150</v>
      </c>
      <c r="K16" s="54">
        <v>16</v>
      </c>
      <c r="L16" s="65">
        <v>6.3</v>
      </c>
      <c r="M16" s="68" t="s">
        <v>137</v>
      </c>
      <c r="N16" s="54">
        <v>70</v>
      </c>
      <c r="O16" s="518">
        <v>22.1</v>
      </c>
      <c r="P16" s="54" t="s">
        <v>529</v>
      </c>
      <c r="Q16" s="54" t="s">
        <v>530</v>
      </c>
      <c r="R16" s="54" t="s">
        <v>140</v>
      </c>
      <c r="S16" s="54" t="s">
        <v>139</v>
      </c>
      <c r="T16" s="54">
        <v>1.91</v>
      </c>
      <c r="U16" s="54" t="s">
        <v>138</v>
      </c>
      <c r="V16" s="54">
        <v>99.6</v>
      </c>
      <c r="W16" s="65" t="s">
        <v>140</v>
      </c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1"/>
      <c r="AO16" s="371"/>
      <c r="AP16" s="371"/>
      <c r="AQ16" s="371"/>
      <c r="AR16" s="371"/>
      <c r="AS16" s="371"/>
      <c r="AT16" s="371"/>
      <c r="AU16" s="371"/>
      <c r="AV16" s="371"/>
      <c r="AW16" s="371"/>
      <c r="AX16" s="371"/>
      <c r="AY16" s="371"/>
      <c r="AZ16" s="371"/>
      <c r="BA16" s="371"/>
      <c r="BB16" s="371"/>
      <c r="BC16" s="371"/>
      <c r="BD16" s="371"/>
      <c r="BE16" s="371"/>
      <c r="BF16" s="371"/>
      <c r="BG16" s="371"/>
      <c r="BH16" s="371"/>
      <c r="BI16" s="371"/>
      <c r="BJ16" s="371"/>
      <c r="BK16" s="371"/>
      <c r="BL16" s="371"/>
      <c r="BM16" s="371"/>
      <c r="BN16" s="371"/>
      <c r="BO16" s="371"/>
      <c r="BP16" s="371"/>
      <c r="BQ16" s="371"/>
      <c r="BR16" s="371"/>
      <c r="BS16" s="371"/>
      <c r="BT16" s="371"/>
      <c r="BU16" s="371"/>
      <c r="BV16" s="371"/>
      <c r="BW16" s="371"/>
      <c r="BX16" s="371"/>
      <c r="BY16" s="371"/>
      <c r="BZ16" s="371"/>
      <c r="CA16" s="371"/>
      <c r="CB16" s="371"/>
      <c r="CC16" s="371"/>
      <c r="CD16" s="371"/>
      <c r="CE16" s="371"/>
      <c r="CF16" s="371"/>
      <c r="CG16" s="371"/>
      <c r="CH16" s="371"/>
      <c r="CI16" s="371"/>
      <c r="CJ16" s="371"/>
      <c r="CK16" s="371"/>
      <c r="CL16" s="371"/>
      <c r="CM16" s="371"/>
      <c r="CN16" s="371"/>
      <c r="CO16" s="371"/>
      <c r="CP16" s="371"/>
      <c r="CQ16" s="371"/>
      <c r="CR16" s="371"/>
      <c r="CS16" s="371"/>
      <c r="CT16" s="371"/>
      <c r="CU16" s="371"/>
      <c r="CV16" s="371"/>
      <c r="CW16" s="371"/>
      <c r="CX16" s="371"/>
      <c r="CY16" s="371"/>
      <c r="CZ16" s="371"/>
      <c r="DA16" s="371"/>
      <c r="DB16" s="371"/>
      <c r="DC16" s="371"/>
      <c r="DD16" s="371"/>
      <c r="DE16" s="371"/>
      <c r="DF16" s="371"/>
      <c r="DG16" s="371"/>
      <c r="DH16" s="371"/>
      <c r="DI16" s="371"/>
      <c r="DJ16" s="371"/>
      <c r="DK16" s="371"/>
      <c r="DL16" s="371"/>
      <c r="DM16" s="371"/>
      <c r="DN16" s="371"/>
      <c r="DO16" s="371"/>
      <c r="DP16" s="371"/>
      <c r="DQ16" s="371"/>
      <c r="DR16" s="371"/>
      <c r="DS16" s="371"/>
      <c r="DT16" s="371"/>
      <c r="DU16" s="371"/>
      <c r="DV16" s="371"/>
      <c r="DW16" s="371"/>
      <c r="DX16" s="371"/>
      <c r="DY16" s="371"/>
      <c r="DZ16" s="371"/>
      <c r="EA16" s="371"/>
      <c r="EB16" s="371"/>
      <c r="EC16" s="371"/>
      <c r="ED16" s="371"/>
      <c r="EE16" s="371"/>
      <c r="EF16" s="371"/>
      <c r="EG16" s="371"/>
      <c r="EH16" s="371"/>
      <c r="EI16" s="371"/>
      <c r="EJ16" s="371"/>
      <c r="EK16" s="371"/>
      <c r="EL16" s="371"/>
      <c r="EM16" s="371"/>
      <c r="EN16" s="371"/>
      <c r="EO16" s="371"/>
      <c r="EP16" s="371"/>
      <c r="EQ16" s="371"/>
      <c r="ER16" s="371"/>
      <c r="ES16" s="371"/>
      <c r="ET16" s="371"/>
      <c r="EU16" s="371"/>
      <c r="EV16" s="371"/>
      <c r="EW16" s="371"/>
      <c r="EX16" s="371"/>
      <c r="EY16" s="371"/>
      <c r="EZ16" s="371"/>
      <c r="FA16" s="371"/>
      <c r="FB16" s="371"/>
      <c r="FC16" s="371"/>
      <c r="FD16" s="371"/>
      <c r="FE16" s="371"/>
      <c r="FF16" s="371"/>
      <c r="FG16" s="371"/>
      <c r="FH16" s="371"/>
      <c r="FI16" s="371"/>
      <c r="FJ16" s="371"/>
      <c r="FK16" s="371"/>
      <c r="FL16" s="371"/>
      <c r="FM16" s="371"/>
      <c r="FN16" s="371"/>
      <c r="FO16" s="371"/>
      <c r="FP16" s="371"/>
    </row>
    <row r="17" spans="1:185" s="10" customFormat="1" ht="12.75" customHeight="1">
      <c r="A17" s="84"/>
      <c r="B17" s="111" t="s">
        <v>199</v>
      </c>
      <c r="C17" s="68">
        <v>7.58</v>
      </c>
      <c r="D17" s="68"/>
      <c r="E17" s="54"/>
      <c r="F17" s="517"/>
      <c r="G17" s="54" t="s">
        <v>132</v>
      </c>
      <c r="H17" s="117">
        <v>22.6</v>
      </c>
      <c r="I17" s="68">
        <v>80</v>
      </c>
      <c r="J17" s="54">
        <v>280</v>
      </c>
      <c r="K17" s="54">
        <v>3</v>
      </c>
      <c r="L17" s="65">
        <v>6.6</v>
      </c>
      <c r="M17" s="68">
        <v>9</v>
      </c>
      <c r="N17" s="54">
        <v>130</v>
      </c>
      <c r="O17" s="518">
        <v>12.4</v>
      </c>
      <c r="P17" s="54" t="s">
        <v>75</v>
      </c>
      <c r="Q17" s="54" t="s">
        <v>75</v>
      </c>
      <c r="R17" s="54">
        <v>1</v>
      </c>
      <c r="S17" s="54" t="s">
        <v>132</v>
      </c>
      <c r="T17" s="54">
        <v>1.31</v>
      </c>
      <c r="U17" s="54" t="s">
        <v>75</v>
      </c>
      <c r="V17" s="54">
        <v>127</v>
      </c>
      <c r="W17" s="65" t="s">
        <v>148</v>
      </c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1"/>
      <c r="BB17" s="371"/>
      <c r="BC17" s="371"/>
      <c r="BD17" s="371"/>
      <c r="BE17" s="371"/>
      <c r="BF17" s="371"/>
      <c r="BG17" s="371"/>
      <c r="BH17" s="371"/>
      <c r="BI17" s="371"/>
      <c r="BJ17" s="371"/>
      <c r="BK17" s="371"/>
      <c r="BL17" s="371"/>
      <c r="BM17" s="371"/>
      <c r="BN17" s="371"/>
      <c r="BO17" s="371"/>
      <c r="BP17" s="371"/>
      <c r="BQ17" s="371"/>
      <c r="BR17" s="371"/>
      <c r="BS17" s="371"/>
      <c r="BT17" s="371"/>
      <c r="BU17" s="371"/>
      <c r="BV17" s="371"/>
      <c r="BW17" s="371"/>
      <c r="BX17" s="371"/>
      <c r="BY17" s="371"/>
      <c r="BZ17" s="371"/>
      <c r="CA17" s="371"/>
      <c r="CB17" s="371"/>
      <c r="CC17" s="371"/>
      <c r="CD17" s="371"/>
      <c r="CE17" s="371"/>
      <c r="CF17" s="371"/>
      <c r="CG17" s="371"/>
      <c r="CH17" s="371"/>
      <c r="CI17" s="371"/>
      <c r="CJ17" s="371"/>
      <c r="CK17" s="371"/>
      <c r="CL17" s="371"/>
      <c r="CM17" s="371"/>
      <c r="CN17" s="371"/>
      <c r="CO17" s="371"/>
      <c r="CP17" s="371"/>
      <c r="CQ17" s="371"/>
      <c r="CR17" s="371"/>
      <c r="CS17" s="371"/>
      <c r="CT17" s="371"/>
      <c r="CU17" s="371"/>
      <c r="CV17" s="371"/>
      <c r="CW17" s="371"/>
      <c r="CX17" s="371"/>
      <c r="CY17" s="371"/>
      <c r="CZ17" s="371"/>
      <c r="DA17" s="371"/>
      <c r="DB17" s="371"/>
      <c r="DC17" s="371"/>
      <c r="DD17" s="371"/>
      <c r="DE17" s="371"/>
      <c r="DF17" s="371"/>
      <c r="DG17" s="371"/>
      <c r="DH17" s="371"/>
      <c r="DI17" s="371"/>
      <c r="DJ17" s="371"/>
      <c r="DK17" s="371"/>
      <c r="DL17" s="371"/>
      <c r="DM17" s="371"/>
      <c r="DN17" s="371"/>
      <c r="DO17" s="371"/>
      <c r="DP17" s="371"/>
      <c r="DQ17" s="371"/>
      <c r="DR17" s="371"/>
      <c r="DS17" s="371"/>
      <c r="DT17" s="371"/>
      <c r="DU17" s="371"/>
      <c r="DV17" s="371"/>
      <c r="DW17" s="371"/>
      <c r="DX17" s="371"/>
      <c r="DY17" s="371"/>
      <c r="DZ17" s="371"/>
      <c r="EA17" s="371"/>
      <c r="EB17" s="371"/>
      <c r="EC17" s="371"/>
      <c r="ED17" s="371"/>
      <c r="EE17" s="371"/>
      <c r="EF17" s="371"/>
      <c r="EG17" s="371"/>
      <c r="EH17" s="371"/>
      <c r="EI17" s="371"/>
      <c r="EJ17" s="371"/>
      <c r="EK17" s="371"/>
      <c r="EL17" s="371"/>
      <c r="EM17" s="371"/>
      <c r="EN17" s="371"/>
      <c r="EO17" s="371"/>
      <c r="EP17" s="371"/>
      <c r="EQ17" s="371"/>
      <c r="ER17" s="371"/>
      <c r="ES17" s="371"/>
      <c r="ET17" s="371"/>
      <c r="EU17" s="371"/>
      <c r="EV17" s="371"/>
      <c r="EW17" s="371"/>
      <c r="EX17" s="371"/>
      <c r="EY17" s="371"/>
      <c r="EZ17" s="371"/>
      <c r="FA17" s="371"/>
      <c r="FB17" s="371"/>
      <c r="FC17" s="371"/>
      <c r="FD17" s="371"/>
      <c r="FE17" s="371"/>
      <c r="FF17" s="371"/>
      <c r="FG17" s="371"/>
      <c r="FH17" s="371"/>
      <c r="FI17" s="371"/>
      <c r="FJ17" s="371"/>
      <c r="FK17" s="371"/>
      <c r="FL17" s="371"/>
      <c r="FM17" s="371"/>
      <c r="FN17" s="371"/>
      <c r="FO17" s="371"/>
      <c r="FP17" s="371"/>
    </row>
    <row r="18" spans="1:185" s="10" customFormat="1" ht="12.75" customHeight="1">
      <c r="A18" s="217"/>
      <c r="B18" s="111" t="s">
        <v>158</v>
      </c>
      <c r="C18" s="68">
        <v>7.69</v>
      </c>
      <c r="D18" s="68"/>
      <c r="E18" s="54"/>
      <c r="F18" s="517"/>
      <c r="G18" s="54" t="s">
        <v>132</v>
      </c>
      <c r="H18" s="117">
        <v>49.3</v>
      </c>
      <c r="I18" s="68" t="s">
        <v>96</v>
      </c>
      <c r="J18" s="54">
        <v>140</v>
      </c>
      <c r="K18" s="54" t="s">
        <v>133</v>
      </c>
      <c r="L18" s="65">
        <v>3.2</v>
      </c>
      <c r="M18" s="68" t="s">
        <v>132</v>
      </c>
      <c r="N18" s="54">
        <v>90</v>
      </c>
      <c r="O18" s="518">
        <v>13.3</v>
      </c>
      <c r="P18" s="117" t="s">
        <v>529</v>
      </c>
      <c r="Q18" s="54" t="s">
        <v>530</v>
      </c>
      <c r="R18" s="54" t="s">
        <v>140</v>
      </c>
      <c r="S18" s="54">
        <v>50</v>
      </c>
      <c r="T18" s="54">
        <v>1.32</v>
      </c>
      <c r="U18" s="54" t="s">
        <v>138</v>
      </c>
      <c r="V18" s="54">
        <v>154</v>
      </c>
      <c r="W18" s="65" t="s">
        <v>148</v>
      </c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  <c r="AN18" s="371"/>
      <c r="AO18" s="371"/>
      <c r="AP18" s="371"/>
      <c r="AQ18" s="371"/>
      <c r="AR18" s="371"/>
      <c r="AS18" s="371"/>
      <c r="AT18" s="371"/>
      <c r="AU18" s="371"/>
      <c r="AV18" s="371"/>
      <c r="AW18" s="371"/>
      <c r="AX18" s="371"/>
      <c r="AY18" s="371"/>
      <c r="AZ18" s="371"/>
      <c r="BA18" s="371"/>
      <c r="BB18" s="371"/>
      <c r="BC18" s="371"/>
      <c r="BD18" s="371"/>
      <c r="BE18" s="371"/>
      <c r="BF18" s="371"/>
      <c r="BG18" s="371"/>
      <c r="BH18" s="371"/>
      <c r="BI18" s="371"/>
      <c r="BJ18" s="371"/>
      <c r="BK18" s="371"/>
      <c r="BL18" s="371"/>
      <c r="BM18" s="371"/>
      <c r="BN18" s="371"/>
      <c r="BO18" s="371"/>
      <c r="BP18" s="371"/>
      <c r="BQ18" s="371"/>
      <c r="BR18" s="371"/>
      <c r="BS18" s="371"/>
      <c r="BT18" s="371"/>
      <c r="BU18" s="371"/>
      <c r="BV18" s="371"/>
      <c r="BW18" s="371"/>
      <c r="BX18" s="371"/>
      <c r="BY18" s="371"/>
      <c r="BZ18" s="371"/>
      <c r="CA18" s="371"/>
      <c r="CB18" s="371"/>
      <c r="CC18" s="371"/>
      <c r="CD18" s="371"/>
      <c r="CE18" s="371"/>
      <c r="CF18" s="371"/>
      <c r="CG18" s="371"/>
      <c r="CH18" s="371"/>
      <c r="CI18" s="371"/>
      <c r="CJ18" s="371"/>
      <c r="CK18" s="371"/>
      <c r="CL18" s="371"/>
      <c r="CM18" s="371"/>
      <c r="CN18" s="371"/>
      <c r="CO18" s="371"/>
      <c r="CP18" s="371"/>
      <c r="CQ18" s="371"/>
      <c r="CR18" s="371"/>
      <c r="CS18" s="371"/>
      <c r="CT18" s="371"/>
      <c r="CU18" s="371"/>
      <c r="CV18" s="371"/>
      <c r="CW18" s="371"/>
      <c r="CX18" s="371"/>
      <c r="CY18" s="371"/>
      <c r="CZ18" s="371"/>
      <c r="DA18" s="371"/>
      <c r="DB18" s="371"/>
      <c r="DC18" s="371"/>
      <c r="DD18" s="371"/>
      <c r="DE18" s="371"/>
      <c r="DF18" s="371"/>
      <c r="DG18" s="371"/>
      <c r="DH18" s="371"/>
      <c r="DI18" s="371"/>
      <c r="DJ18" s="371"/>
      <c r="DK18" s="371"/>
      <c r="DL18" s="371"/>
      <c r="DM18" s="371"/>
      <c r="DN18" s="371"/>
      <c r="DO18" s="371"/>
      <c r="DP18" s="371"/>
      <c r="DQ18" s="371"/>
      <c r="DR18" s="371"/>
      <c r="DS18" s="371"/>
      <c r="DT18" s="371"/>
      <c r="DU18" s="371"/>
      <c r="DV18" s="371"/>
      <c r="DW18" s="371"/>
      <c r="DX18" s="371"/>
      <c r="DY18" s="371"/>
      <c r="DZ18" s="371"/>
      <c r="EA18" s="371"/>
      <c r="EB18" s="371"/>
      <c r="EC18" s="371"/>
      <c r="ED18" s="371"/>
      <c r="EE18" s="371"/>
      <c r="EF18" s="371"/>
      <c r="EG18" s="371"/>
      <c r="EH18" s="371"/>
      <c r="EI18" s="371"/>
      <c r="EJ18" s="371"/>
      <c r="EK18" s="371"/>
      <c r="EL18" s="371"/>
      <c r="EM18" s="371"/>
      <c r="EN18" s="371"/>
      <c r="EO18" s="371"/>
      <c r="EP18" s="371"/>
      <c r="EQ18" s="371"/>
      <c r="ER18" s="371"/>
      <c r="ES18" s="371"/>
      <c r="ET18" s="371"/>
      <c r="EU18" s="371"/>
      <c r="EV18" s="371"/>
      <c r="EW18" s="371"/>
      <c r="EX18" s="371"/>
      <c r="EY18" s="371"/>
      <c r="EZ18" s="371"/>
      <c r="FA18" s="371"/>
      <c r="FB18" s="371"/>
      <c r="FC18" s="371"/>
      <c r="FD18" s="371"/>
      <c r="FE18" s="371"/>
      <c r="FF18" s="371"/>
      <c r="FG18" s="371"/>
      <c r="FH18" s="371"/>
      <c r="FI18" s="371"/>
      <c r="FJ18" s="371"/>
      <c r="FK18" s="371"/>
      <c r="FL18" s="371"/>
      <c r="FM18" s="371"/>
      <c r="FN18" s="371"/>
      <c r="FO18" s="371"/>
      <c r="FP18" s="371"/>
    </row>
    <row r="19" spans="1:185" s="371" customFormat="1" ht="12.75" customHeight="1">
      <c r="A19" s="84"/>
      <c r="B19" s="111" t="s">
        <v>316</v>
      </c>
      <c r="C19" s="68">
        <v>7.72</v>
      </c>
      <c r="D19" s="68" t="e">
        <f>+#REF!/61.02+H19/35.45+L19/96.06/2</f>
        <v>#REF!</v>
      </c>
      <c r="E19" s="54" t="e">
        <f>+I19/1000/17.04+O19/20.04+S19/1000/55.85/2+T19/24.31/2+#REF!/39.1+#REF!/22.99</f>
        <v>#REF!</v>
      </c>
      <c r="F19" s="54"/>
      <c r="G19" s="54" t="s">
        <v>132</v>
      </c>
      <c r="H19" s="117">
        <v>38.700000000000003</v>
      </c>
      <c r="I19" s="68">
        <v>110</v>
      </c>
      <c r="J19" s="54">
        <v>120</v>
      </c>
      <c r="K19" s="54" t="s">
        <v>133</v>
      </c>
      <c r="L19" s="65">
        <v>4.9000000000000004</v>
      </c>
      <c r="M19" s="54">
        <v>24</v>
      </c>
      <c r="N19" s="54">
        <v>190</v>
      </c>
      <c r="O19" s="518">
        <v>13.5</v>
      </c>
      <c r="P19" s="54" t="s">
        <v>75</v>
      </c>
      <c r="Q19" s="54" t="s">
        <v>75</v>
      </c>
      <c r="R19" s="54">
        <v>2</v>
      </c>
      <c r="S19" s="54">
        <v>150</v>
      </c>
      <c r="T19" s="54">
        <v>1.44</v>
      </c>
      <c r="U19" s="54">
        <v>9</v>
      </c>
      <c r="V19" s="54">
        <v>140</v>
      </c>
      <c r="W19" s="65" t="s">
        <v>148</v>
      </c>
      <c r="FM19" s="372"/>
      <c r="FN19" s="372"/>
      <c r="FO19" s="372"/>
      <c r="FP19" s="372"/>
    </row>
    <row r="20" spans="1:185" s="371" customFormat="1" ht="12.75" customHeight="1">
      <c r="A20" s="546"/>
      <c r="B20" s="210" t="s">
        <v>350</v>
      </c>
      <c r="C20" s="209">
        <v>7.76</v>
      </c>
      <c r="D20" s="209"/>
      <c r="E20" s="204"/>
      <c r="F20" s="547"/>
      <c r="G20" s="204" t="s">
        <v>132</v>
      </c>
      <c r="H20" s="215">
        <v>23.5</v>
      </c>
      <c r="I20" s="209" t="s">
        <v>96</v>
      </c>
      <c r="J20" s="204">
        <v>110</v>
      </c>
      <c r="K20" s="204" t="s">
        <v>133</v>
      </c>
      <c r="L20" s="65">
        <v>6.3</v>
      </c>
      <c r="M20" s="209">
        <v>10</v>
      </c>
      <c r="N20" s="204">
        <v>120</v>
      </c>
      <c r="O20" s="548">
        <v>9.85</v>
      </c>
      <c r="P20" s="204" t="s">
        <v>75</v>
      </c>
      <c r="Q20" s="204" t="s">
        <v>75</v>
      </c>
      <c r="R20" s="204" t="s">
        <v>75</v>
      </c>
      <c r="S20" s="204" t="s">
        <v>132</v>
      </c>
      <c r="T20" s="204">
        <v>1.05</v>
      </c>
      <c r="U20" s="204">
        <v>23</v>
      </c>
      <c r="V20" s="204">
        <v>112</v>
      </c>
      <c r="W20" s="210" t="s">
        <v>148</v>
      </c>
      <c r="FM20" s="372"/>
      <c r="FN20" s="372"/>
      <c r="FO20" s="372"/>
      <c r="FP20" s="372"/>
    </row>
    <row r="21" spans="1:185" s="371" customFormat="1" ht="12.75" customHeight="1">
      <c r="A21" s="546"/>
      <c r="B21" s="210" t="s">
        <v>392</v>
      </c>
      <c r="C21" s="209">
        <v>7.84</v>
      </c>
      <c r="D21" s="209"/>
      <c r="E21" s="204"/>
      <c r="F21" s="547"/>
      <c r="G21" s="204" t="s">
        <v>132</v>
      </c>
      <c r="H21" s="215">
        <v>23.2</v>
      </c>
      <c r="I21" s="209">
        <v>330</v>
      </c>
      <c r="J21" s="204" t="s">
        <v>132</v>
      </c>
      <c r="K21" s="204">
        <v>4</v>
      </c>
      <c r="L21" s="65">
        <v>5.5</v>
      </c>
      <c r="M21" s="209">
        <v>16</v>
      </c>
      <c r="N21" s="204">
        <v>110</v>
      </c>
      <c r="O21" s="548">
        <v>14.6</v>
      </c>
      <c r="P21" s="204" t="s">
        <v>75</v>
      </c>
      <c r="Q21" s="204" t="s">
        <v>75</v>
      </c>
      <c r="R21" s="204" t="s">
        <v>75</v>
      </c>
      <c r="S21" s="204">
        <v>160</v>
      </c>
      <c r="T21" s="204">
        <v>1.79</v>
      </c>
      <c r="U21" s="204">
        <v>15</v>
      </c>
      <c r="V21" s="204">
        <v>122</v>
      </c>
      <c r="W21" s="210">
        <v>10</v>
      </c>
      <c r="FM21" s="372"/>
      <c r="FN21" s="372"/>
      <c r="FO21" s="372"/>
      <c r="FP21" s="372"/>
    </row>
    <row r="22" spans="1:185" s="371" customFormat="1" ht="12.75" customHeight="1">
      <c r="A22" s="546"/>
      <c r="B22" s="210" t="s">
        <v>426</v>
      </c>
      <c r="C22" s="209">
        <v>7.94</v>
      </c>
      <c r="D22" s="209"/>
      <c r="E22" s="204"/>
      <c r="F22" s="547"/>
      <c r="G22" s="204" t="s">
        <v>132</v>
      </c>
      <c r="H22" s="215">
        <v>67.599999999999994</v>
      </c>
      <c r="I22" s="209" t="s">
        <v>96</v>
      </c>
      <c r="J22" s="204">
        <v>100</v>
      </c>
      <c r="K22" s="204" t="s">
        <v>133</v>
      </c>
      <c r="L22" s="65">
        <v>5.2</v>
      </c>
      <c r="M22" s="209">
        <v>22</v>
      </c>
      <c r="N22" s="204">
        <v>310</v>
      </c>
      <c r="O22" s="548">
        <v>18.5</v>
      </c>
      <c r="P22" s="204" t="s">
        <v>75</v>
      </c>
      <c r="Q22" s="204" t="s">
        <v>75</v>
      </c>
      <c r="R22" s="204">
        <v>1</v>
      </c>
      <c r="S22" s="309" t="s">
        <v>132</v>
      </c>
      <c r="T22" s="204">
        <v>2.39</v>
      </c>
      <c r="U22" s="309">
        <v>9</v>
      </c>
      <c r="V22" s="488">
        <v>229</v>
      </c>
      <c r="W22" s="210" t="s">
        <v>148</v>
      </c>
      <c r="FM22" s="372"/>
      <c r="FN22" s="372"/>
      <c r="FO22" s="372"/>
      <c r="FP22" s="372"/>
    </row>
    <row r="23" spans="1:185" s="10" customFormat="1" ht="12.75" customHeight="1">
      <c r="A23" s="217"/>
      <c r="B23" s="208" t="s">
        <v>466</v>
      </c>
      <c r="C23" s="378">
        <v>7.9</v>
      </c>
      <c r="D23" s="204"/>
      <c r="E23" s="204"/>
      <c r="F23" s="204"/>
      <c r="G23" s="215" t="s">
        <v>132</v>
      </c>
      <c r="H23" s="215">
        <v>42.1</v>
      </c>
      <c r="I23" s="549" t="s">
        <v>96</v>
      </c>
      <c r="J23" s="215" t="s">
        <v>132</v>
      </c>
      <c r="K23" s="215">
        <v>5</v>
      </c>
      <c r="L23" s="324">
        <v>3</v>
      </c>
      <c r="M23" s="215">
        <v>6</v>
      </c>
      <c r="N23" s="215">
        <v>140</v>
      </c>
      <c r="O23" s="205">
        <v>15.9</v>
      </c>
      <c r="P23" s="215" t="s">
        <v>75</v>
      </c>
      <c r="Q23" s="215">
        <v>2</v>
      </c>
      <c r="R23" s="215" t="s">
        <v>75</v>
      </c>
      <c r="S23" s="493">
        <v>710</v>
      </c>
      <c r="T23" s="215">
        <v>1.71</v>
      </c>
      <c r="U23" s="493">
        <v>130</v>
      </c>
      <c r="V23" s="215">
        <v>148</v>
      </c>
      <c r="W23" s="210" t="s">
        <v>148</v>
      </c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371"/>
      <c r="AV23" s="371"/>
      <c r="AW23" s="371"/>
      <c r="AX23" s="371"/>
      <c r="AY23" s="371"/>
      <c r="AZ23" s="371"/>
      <c r="BA23" s="371"/>
      <c r="BB23" s="371"/>
      <c r="BC23" s="371"/>
      <c r="BD23" s="371"/>
      <c r="BE23" s="371"/>
      <c r="BF23" s="371"/>
      <c r="BG23" s="371"/>
      <c r="BH23" s="371"/>
      <c r="BI23" s="371"/>
      <c r="BJ23" s="371"/>
      <c r="BK23" s="371"/>
      <c r="BL23" s="371"/>
      <c r="BM23" s="371"/>
      <c r="BN23" s="371"/>
      <c r="BO23" s="371"/>
      <c r="BP23" s="371"/>
      <c r="BQ23" s="371"/>
      <c r="BR23" s="371"/>
      <c r="BS23" s="371"/>
      <c r="BT23" s="371"/>
      <c r="BU23" s="371"/>
      <c r="BV23" s="371"/>
      <c r="BW23" s="371"/>
      <c r="BX23" s="371"/>
      <c r="BY23" s="371"/>
      <c r="BZ23" s="371"/>
      <c r="CA23" s="371"/>
      <c r="CB23" s="371"/>
      <c r="CC23" s="371"/>
      <c r="CD23" s="371"/>
      <c r="CE23" s="371"/>
      <c r="CF23" s="371"/>
      <c r="CG23" s="371"/>
      <c r="CH23" s="371"/>
      <c r="CI23" s="371"/>
      <c r="CJ23" s="371"/>
      <c r="CK23" s="371"/>
      <c r="CL23" s="371"/>
      <c r="CM23" s="371"/>
      <c r="CN23" s="371"/>
      <c r="CO23" s="371"/>
      <c r="CP23" s="371"/>
      <c r="CQ23" s="371"/>
      <c r="CR23" s="371"/>
      <c r="CS23" s="371"/>
      <c r="CT23" s="371"/>
      <c r="CU23" s="371"/>
      <c r="CV23" s="371"/>
      <c r="CW23" s="371"/>
      <c r="CX23" s="371"/>
      <c r="CY23" s="371"/>
      <c r="CZ23" s="371"/>
      <c r="DA23" s="371"/>
      <c r="DB23" s="371"/>
      <c r="DC23" s="371"/>
      <c r="DD23" s="371"/>
      <c r="DE23" s="371"/>
      <c r="DF23" s="371"/>
      <c r="DG23" s="371"/>
      <c r="DH23" s="371"/>
      <c r="DI23" s="371"/>
      <c r="DJ23" s="371"/>
      <c r="DK23" s="371"/>
      <c r="DL23" s="371"/>
      <c r="DM23" s="371"/>
      <c r="DN23" s="371"/>
      <c r="DO23" s="371"/>
      <c r="DP23" s="371"/>
      <c r="DQ23" s="371"/>
      <c r="DR23" s="371"/>
      <c r="DS23" s="371"/>
      <c r="DT23" s="371"/>
      <c r="DU23" s="371"/>
      <c r="DV23" s="371"/>
      <c r="DW23" s="371"/>
      <c r="DX23" s="371"/>
      <c r="DY23" s="371"/>
      <c r="DZ23" s="371"/>
      <c r="EA23" s="371"/>
      <c r="EB23" s="371"/>
      <c r="EC23" s="371"/>
      <c r="ED23" s="371"/>
      <c r="EE23" s="371"/>
      <c r="EF23" s="371"/>
      <c r="EG23" s="371"/>
      <c r="EH23" s="371"/>
      <c r="EI23" s="371"/>
      <c r="EJ23" s="371"/>
      <c r="EK23" s="371"/>
      <c r="EL23" s="371"/>
      <c r="EM23" s="371"/>
      <c r="EN23" s="371"/>
      <c r="EO23" s="371"/>
      <c r="EP23" s="371"/>
      <c r="EQ23" s="371"/>
      <c r="ER23" s="371"/>
      <c r="ES23" s="371"/>
      <c r="ET23" s="371"/>
      <c r="EU23" s="371"/>
      <c r="EV23" s="371"/>
      <c r="EW23" s="371"/>
      <c r="EX23" s="371"/>
      <c r="EY23" s="371"/>
      <c r="EZ23" s="371"/>
      <c r="FA23" s="371"/>
      <c r="FB23" s="371"/>
      <c r="FC23" s="371"/>
      <c r="FD23" s="371"/>
      <c r="FE23" s="371"/>
      <c r="FF23" s="371"/>
      <c r="FG23" s="371"/>
      <c r="FH23" s="371"/>
      <c r="FI23" s="371"/>
      <c r="FJ23" s="371"/>
      <c r="FK23" s="371"/>
      <c r="FL23" s="371"/>
      <c r="FM23" s="371"/>
      <c r="FN23" s="371"/>
      <c r="FO23" s="371"/>
      <c r="FP23" s="371"/>
      <c r="FQ23" s="371"/>
      <c r="FR23" s="371"/>
      <c r="FS23" s="371"/>
      <c r="FT23" s="371"/>
      <c r="FU23" s="371"/>
      <c r="FV23" s="371"/>
      <c r="FW23" s="371"/>
      <c r="FX23" s="371"/>
      <c r="FY23" s="371"/>
      <c r="FZ23" s="371"/>
      <c r="GA23" s="371"/>
      <c r="GB23" s="371"/>
    </row>
    <row r="24" spans="1:185" s="10" customFormat="1" ht="12.75" customHeight="1">
      <c r="A24" s="84" t="s">
        <v>53</v>
      </c>
      <c r="B24" s="111" t="s">
        <v>204</v>
      </c>
      <c r="C24" s="68">
        <v>8.02</v>
      </c>
      <c r="D24" s="68"/>
      <c r="E24" s="54"/>
      <c r="F24" s="517"/>
      <c r="G24" s="54" t="s">
        <v>132</v>
      </c>
      <c r="H24" s="117">
        <v>12.9</v>
      </c>
      <c r="I24" s="68">
        <v>110</v>
      </c>
      <c r="J24" s="54" t="s">
        <v>132</v>
      </c>
      <c r="K24" s="54">
        <v>6</v>
      </c>
      <c r="L24" s="65">
        <v>5.8</v>
      </c>
      <c r="M24" s="68">
        <v>32</v>
      </c>
      <c r="N24" s="54">
        <v>100</v>
      </c>
      <c r="O24" s="518">
        <v>10.1</v>
      </c>
      <c r="P24" s="54" t="s">
        <v>75</v>
      </c>
      <c r="Q24" s="54" t="s">
        <v>75</v>
      </c>
      <c r="R24" s="54">
        <v>1</v>
      </c>
      <c r="S24" s="54">
        <v>90</v>
      </c>
      <c r="T24" s="54">
        <v>1.06</v>
      </c>
      <c r="U24" s="54">
        <v>24</v>
      </c>
      <c r="V24" s="54">
        <v>109</v>
      </c>
      <c r="W24" s="65">
        <v>8</v>
      </c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M24" s="371"/>
      <c r="AN24" s="371"/>
      <c r="AO24" s="371"/>
      <c r="AP24" s="371"/>
      <c r="AQ24" s="371"/>
      <c r="AR24" s="371"/>
      <c r="AS24" s="371"/>
      <c r="AT24" s="371"/>
      <c r="AU24" s="371"/>
      <c r="AV24" s="371"/>
      <c r="AW24" s="371"/>
      <c r="AX24" s="371"/>
      <c r="AY24" s="371"/>
      <c r="AZ24" s="371"/>
      <c r="BA24" s="371"/>
      <c r="BB24" s="371"/>
      <c r="BC24" s="371"/>
      <c r="BD24" s="371"/>
      <c r="BE24" s="371"/>
      <c r="BF24" s="371"/>
      <c r="BG24" s="371"/>
      <c r="BH24" s="371"/>
      <c r="BI24" s="371"/>
      <c r="BJ24" s="371"/>
      <c r="BK24" s="371"/>
      <c r="BL24" s="371"/>
      <c r="BM24" s="371"/>
      <c r="BN24" s="371"/>
      <c r="BO24" s="371"/>
      <c r="BP24" s="371"/>
      <c r="BQ24" s="371"/>
      <c r="BR24" s="371"/>
      <c r="BS24" s="371"/>
      <c r="BT24" s="371"/>
      <c r="BU24" s="371"/>
      <c r="BV24" s="371"/>
      <c r="BW24" s="371"/>
      <c r="BX24" s="371"/>
      <c r="BY24" s="371"/>
      <c r="BZ24" s="371"/>
      <c r="CA24" s="371"/>
      <c r="CB24" s="371"/>
      <c r="CC24" s="371"/>
      <c r="CD24" s="371"/>
      <c r="CE24" s="371"/>
      <c r="CF24" s="371"/>
      <c r="CG24" s="371"/>
      <c r="CH24" s="371"/>
      <c r="CI24" s="371"/>
      <c r="CJ24" s="371"/>
      <c r="CK24" s="371"/>
      <c r="CL24" s="371"/>
      <c r="CM24" s="371"/>
      <c r="CN24" s="371"/>
      <c r="CO24" s="371"/>
      <c r="CP24" s="371"/>
      <c r="CQ24" s="371"/>
      <c r="CR24" s="371"/>
      <c r="CS24" s="371"/>
      <c r="CT24" s="371"/>
      <c r="CU24" s="371"/>
      <c r="CV24" s="371"/>
      <c r="CW24" s="371"/>
      <c r="CX24" s="371"/>
      <c r="CY24" s="371"/>
      <c r="CZ24" s="371"/>
      <c r="DA24" s="371"/>
      <c r="DB24" s="371"/>
      <c r="DC24" s="371"/>
      <c r="DD24" s="371"/>
      <c r="DE24" s="371"/>
      <c r="DF24" s="371"/>
      <c r="DG24" s="371"/>
      <c r="DH24" s="371"/>
      <c r="DI24" s="371"/>
      <c r="DJ24" s="371"/>
      <c r="DK24" s="371"/>
      <c r="DL24" s="371"/>
      <c r="DM24" s="371"/>
      <c r="DN24" s="371"/>
      <c r="DO24" s="371"/>
      <c r="DP24" s="371"/>
      <c r="DQ24" s="371"/>
      <c r="DR24" s="371"/>
      <c r="DS24" s="371"/>
      <c r="DT24" s="371"/>
      <c r="DU24" s="371"/>
      <c r="DV24" s="371"/>
      <c r="DW24" s="371"/>
      <c r="DX24" s="371"/>
      <c r="DY24" s="371"/>
      <c r="DZ24" s="371"/>
      <c r="EA24" s="371"/>
      <c r="EB24" s="371"/>
      <c r="EC24" s="371"/>
      <c r="ED24" s="371"/>
      <c r="EE24" s="371"/>
      <c r="EF24" s="371"/>
      <c r="EG24" s="371"/>
      <c r="EH24" s="371"/>
      <c r="EI24" s="371"/>
      <c r="EJ24" s="371"/>
      <c r="EK24" s="371"/>
      <c r="EL24" s="371"/>
      <c r="EM24" s="371"/>
      <c r="EN24" s="371"/>
      <c r="EO24" s="371"/>
      <c r="EP24" s="371"/>
      <c r="EQ24" s="371"/>
      <c r="ER24" s="371"/>
      <c r="ES24" s="371"/>
      <c r="ET24" s="371"/>
      <c r="EU24" s="371"/>
      <c r="EV24" s="371"/>
      <c r="EW24" s="371"/>
      <c r="EX24" s="371"/>
      <c r="EY24" s="371"/>
      <c r="EZ24" s="371"/>
      <c r="FA24" s="371"/>
      <c r="FB24" s="371"/>
      <c r="FC24" s="371"/>
      <c r="FD24" s="371"/>
      <c r="FE24" s="371"/>
      <c r="FF24" s="371"/>
      <c r="FG24" s="371"/>
      <c r="FH24" s="371"/>
      <c r="FI24" s="371"/>
      <c r="FJ24" s="371"/>
      <c r="FK24" s="371"/>
      <c r="FL24" s="371"/>
      <c r="FM24" s="371"/>
      <c r="FN24" s="371"/>
      <c r="FO24" s="371"/>
      <c r="FP24" s="371"/>
    </row>
    <row r="25" spans="1:185" s="10" customFormat="1" ht="12.75" customHeight="1">
      <c r="A25" s="60"/>
      <c r="B25" s="110" t="s">
        <v>198</v>
      </c>
      <c r="C25" s="75">
        <v>7.59</v>
      </c>
      <c r="D25" s="75"/>
      <c r="E25" s="51"/>
      <c r="F25" s="552"/>
      <c r="G25" s="51">
        <v>60</v>
      </c>
      <c r="H25" s="116">
        <v>14.5</v>
      </c>
      <c r="I25" s="75" t="s">
        <v>140</v>
      </c>
      <c r="J25" s="51" t="s">
        <v>132</v>
      </c>
      <c r="K25" s="51">
        <v>15</v>
      </c>
      <c r="L25" s="64">
        <v>6.3</v>
      </c>
      <c r="M25" s="75" t="s">
        <v>137</v>
      </c>
      <c r="N25" s="51">
        <v>90</v>
      </c>
      <c r="O25" s="553">
        <v>12</v>
      </c>
      <c r="P25" s="54" t="s">
        <v>529</v>
      </c>
      <c r="Q25" s="54" t="s">
        <v>530</v>
      </c>
      <c r="R25" s="51" t="s">
        <v>140</v>
      </c>
      <c r="S25" s="51" t="s">
        <v>139</v>
      </c>
      <c r="T25" s="51">
        <v>1.01</v>
      </c>
      <c r="U25" s="51" t="s">
        <v>138</v>
      </c>
      <c r="V25" s="116">
        <v>139</v>
      </c>
      <c r="W25" s="64" t="s">
        <v>140</v>
      </c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371"/>
      <c r="AL25" s="371"/>
      <c r="AM25" s="371"/>
      <c r="AN25" s="371"/>
      <c r="AO25" s="371"/>
      <c r="AP25" s="371"/>
      <c r="AQ25" s="371"/>
      <c r="AR25" s="371"/>
      <c r="AS25" s="371"/>
      <c r="AT25" s="371"/>
      <c r="AU25" s="371"/>
      <c r="AV25" s="371"/>
      <c r="AW25" s="371"/>
      <c r="AX25" s="371"/>
      <c r="AY25" s="371"/>
      <c r="AZ25" s="371"/>
      <c r="BA25" s="371"/>
      <c r="BB25" s="371"/>
      <c r="BC25" s="371"/>
      <c r="BD25" s="371"/>
      <c r="BE25" s="371"/>
      <c r="BF25" s="371"/>
      <c r="BG25" s="371"/>
      <c r="BH25" s="371"/>
      <c r="BI25" s="371"/>
      <c r="BJ25" s="371"/>
      <c r="BK25" s="371"/>
      <c r="BL25" s="371"/>
      <c r="BM25" s="371"/>
      <c r="BN25" s="371"/>
      <c r="BO25" s="371"/>
      <c r="BP25" s="371"/>
      <c r="BQ25" s="371"/>
      <c r="BR25" s="371"/>
      <c r="BS25" s="371"/>
      <c r="BT25" s="371"/>
      <c r="BU25" s="371"/>
      <c r="BV25" s="371"/>
      <c r="BW25" s="371"/>
      <c r="BX25" s="371"/>
      <c r="BY25" s="371"/>
      <c r="BZ25" s="371"/>
      <c r="CA25" s="371"/>
      <c r="CB25" s="371"/>
      <c r="CC25" s="371"/>
      <c r="CD25" s="371"/>
      <c r="CE25" s="371"/>
      <c r="CF25" s="371"/>
      <c r="CG25" s="371"/>
      <c r="CH25" s="371"/>
      <c r="CI25" s="371"/>
      <c r="CJ25" s="371"/>
      <c r="CK25" s="371"/>
      <c r="CL25" s="371"/>
      <c r="CM25" s="371"/>
      <c r="CN25" s="371"/>
      <c r="CO25" s="371"/>
      <c r="CP25" s="371"/>
      <c r="CQ25" s="371"/>
      <c r="CR25" s="371"/>
      <c r="CS25" s="371"/>
      <c r="CT25" s="371"/>
      <c r="CU25" s="371"/>
      <c r="CV25" s="371"/>
      <c r="CW25" s="371"/>
      <c r="CX25" s="371"/>
      <c r="CY25" s="371"/>
      <c r="CZ25" s="371"/>
      <c r="DA25" s="371"/>
      <c r="DB25" s="371"/>
      <c r="DC25" s="371"/>
      <c r="DD25" s="371"/>
      <c r="DE25" s="371"/>
      <c r="DF25" s="371"/>
      <c r="DG25" s="371"/>
      <c r="DH25" s="371"/>
      <c r="DI25" s="371"/>
      <c r="DJ25" s="371"/>
      <c r="DK25" s="371"/>
      <c r="DL25" s="371"/>
      <c r="DM25" s="371"/>
      <c r="DN25" s="371"/>
      <c r="DO25" s="371"/>
      <c r="DP25" s="371"/>
      <c r="DQ25" s="371"/>
      <c r="DR25" s="371"/>
      <c r="DS25" s="371"/>
      <c r="DT25" s="371"/>
      <c r="DU25" s="371"/>
      <c r="DV25" s="371"/>
      <c r="DW25" s="371"/>
      <c r="DX25" s="371"/>
      <c r="DY25" s="371"/>
      <c r="DZ25" s="371"/>
      <c r="EA25" s="371"/>
      <c r="EB25" s="371"/>
      <c r="EC25" s="371"/>
      <c r="ED25" s="371"/>
      <c r="EE25" s="371"/>
      <c r="EF25" s="371"/>
      <c r="EG25" s="371"/>
      <c r="EH25" s="371"/>
      <c r="EI25" s="371"/>
      <c r="EJ25" s="371"/>
      <c r="EK25" s="371"/>
      <c r="EL25" s="371"/>
      <c r="EM25" s="371"/>
      <c r="EN25" s="371"/>
      <c r="EO25" s="371"/>
      <c r="EP25" s="371"/>
      <c r="EQ25" s="371"/>
      <c r="ER25" s="371"/>
      <c r="ES25" s="371"/>
      <c r="ET25" s="371"/>
      <c r="EU25" s="371"/>
      <c r="EV25" s="371"/>
      <c r="EW25" s="371"/>
      <c r="EX25" s="371"/>
      <c r="EY25" s="371"/>
      <c r="EZ25" s="371"/>
      <c r="FA25" s="371"/>
      <c r="FB25" s="371"/>
      <c r="FC25" s="371"/>
      <c r="FD25" s="371"/>
      <c r="FE25" s="371"/>
      <c r="FF25" s="371"/>
      <c r="FG25" s="371"/>
      <c r="FH25" s="371"/>
      <c r="FI25" s="371"/>
      <c r="FJ25" s="371"/>
      <c r="FK25" s="371"/>
      <c r="FL25" s="371"/>
      <c r="FM25" s="371"/>
      <c r="FN25" s="371"/>
      <c r="FO25" s="371"/>
      <c r="FP25" s="371"/>
    </row>
    <row r="26" spans="1:185" s="371" customFormat="1" ht="12.75" customHeight="1">
      <c r="A26" s="84"/>
      <c r="B26" s="111" t="s">
        <v>199</v>
      </c>
      <c r="C26" s="68">
        <v>7.81</v>
      </c>
      <c r="D26" s="68"/>
      <c r="E26" s="54"/>
      <c r="F26" s="54"/>
      <c r="G26" s="54">
        <v>60</v>
      </c>
      <c r="H26" s="117">
        <v>12.1</v>
      </c>
      <c r="I26" s="68">
        <v>50</v>
      </c>
      <c r="J26" s="54">
        <v>280</v>
      </c>
      <c r="K26" s="54">
        <v>3</v>
      </c>
      <c r="L26" s="65">
        <v>8.4</v>
      </c>
      <c r="M26" s="54">
        <v>43</v>
      </c>
      <c r="N26" s="54">
        <v>160</v>
      </c>
      <c r="O26" s="518">
        <v>7.33</v>
      </c>
      <c r="P26" s="54" t="s">
        <v>75</v>
      </c>
      <c r="Q26" s="54" t="s">
        <v>75</v>
      </c>
      <c r="R26" s="54">
        <v>2</v>
      </c>
      <c r="S26" s="215" t="s">
        <v>132</v>
      </c>
      <c r="T26" s="54">
        <v>0.75</v>
      </c>
      <c r="U26" s="215" t="s">
        <v>75</v>
      </c>
      <c r="V26" s="117">
        <v>108</v>
      </c>
      <c r="W26" s="65" t="s">
        <v>148</v>
      </c>
      <c r="FM26" s="372"/>
      <c r="FN26" s="372"/>
      <c r="FO26" s="372"/>
      <c r="FP26" s="372"/>
      <c r="FQ26" s="372"/>
      <c r="FR26" s="372"/>
      <c r="FS26" s="372"/>
      <c r="FT26" s="372"/>
      <c r="FU26" s="372"/>
      <c r="FV26" s="372"/>
      <c r="FW26" s="372"/>
      <c r="FX26" s="372"/>
      <c r="FY26" s="372"/>
      <c r="FZ26" s="372"/>
      <c r="GA26" s="372"/>
      <c r="GB26" s="372"/>
      <c r="GC26" s="372"/>
    </row>
    <row r="27" spans="1:185" s="371" customFormat="1" ht="12.75" customHeight="1">
      <c r="A27" s="84"/>
      <c r="B27" s="111" t="s">
        <v>158</v>
      </c>
      <c r="C27" s="68">
        <v>7.96</v>
      </c>
      <c r="D27" s="68"/>
      <c r="E27" s="54"/>
      <c r="F27" s="54"/>
      <c r="G27" s="54" t="s">
        <v>132</v>
      </c>
      <c r="H27" s="117">
        <v>64.099999999999994</v>
      </c>
      <c r="I27" s="68">
        <v>30</v>
      </c>
      <c r="J27" s="54">
        <v>110</v>
      </c>
      <c r="K27" s="54" t="s">
        <v>133</v>
      </c>
      <c r="L27" s="65">
        <v>5</v>
      </c>
      <c r="M27" s="54" t="s">
        <v>132</v>
      </c>
      <c r="N27" s="54">
        <v>100</v>
      </c>
      <c r="O27" s="518">
        <v>16.7</v>
      </c>
      <c r="P27" s="54" t="s">
        <v>529</v>
      </c>
      <c r="Q27" s="54" t="s">
        <v>530</v>
      </c>
      <c r="R27" s="54" t="s">
        <v>140</v>
      </c>
      <c r="S27" s="215" t="s">
        <v>96</v>
      </c>
      <c r="T27" s="54">
        <v>1.69</v>
      </c>
      <c r="U27" s="215">
        <v>21</v>
      </c>
      <c r="V27" s="117">
        <v>161</v>
      </c>
      <c r="W27" s="65" t="s">
        <v>148</v>
      </c>
      <c r="FM27" s="372"/>
      <c r="FN27" s="372"/>
      <c r="FO27" s="372"/>
      <c r="FP27" s="372"/>
      <c r="FQ27" s="372"/>
      <c r="FR27" s="372"/>
      <c r="FS27" s="372"/>
      <c r="FT27" s="372"/>
      <c r="FU27" s="372"/>
      <c r="FV27" s="372"/>
      <c r="FW27" s="372"/>
      <c r="FX27" s="372"/>
      <c r="FY27" s="372"/>
      <c r="FZ27" s="372"/>
      <c r="GA27" s="372"/>
      <c r="GB27" s="372"/>
      <c r="GC27" s="372"/>
    </row>
    <row r="28" spans="1:185" s="371" customFormat="1" ht="12.75" customHeight="1">
      <c r="A28" s="84"/>
      <c r="B28" s="111" t="s">
        <v>316</v>
      </c>
      <c r="C28" s="68">
        <v>8.0500000000000007</v>
      </c>
      <c r="D28" s="68" t="e">
        <f>+#REF!/61.02+H28/35.45+L28/96.06/2</f>
        <v>#REF!</v>
      </c>
      <c r="E28" s="54" t="e">
        <f>+I28/1000/17.04+O28/20.04+S28/1000/55.85/2+T28/24.31/2+#REF!/39.1+#REF!/22.99</f>
        <v>#REF!</v>
      </c>
      <c r="F28" s="54"/>
      <c r="G28" s="54" t="s">
        <v>132</v>
      </c>
      <c r="H28" s="117">
        <v>45</v>
      </c>
      <c r="I28" s="68">
        <v>110</v>
      </c>
      <c r="J28" s="54">
        <v>90</v>
      </c>
      <c r="K28" s="54" t="s">
        <v>133</v>
      </c>
      <c r="L28" s="65">
        <v>5.5</v>
      </c>
      <c r="M28" s="54">
        <v>35</v>
      </c>
      <c r="N28" s="54">
        <v>200</v>
      </c>
      <c r="O28" s="518">
        <v>15.3</v>
      </c>
      <c r="P28" s="54" t="s">
        <v>75</v>
      </c>
      <c r="Q28" s="54" t="s">
        <v>75</v>
      </c>
      <c r="R28" s="54">
        <v>3</v>
      </c>
      <c r="S28" s="215">
        <v>70</v>
      </c>
      <c r="T28" s="54">
        <v>1.65</v>
      </c>
      <c r="U28" s="215">
        <v>3</v>
      </c>
      <c r="V28" s="117">
        <v>163</v>
      </c>
      <c r="W28" s="65" t="s">
        <v>148</v>
      </c>
      <c r="FM28" s="372"/>
      <c r="FN28" s="372"/>
      <c r="FO28" s="372"/>
      <c r="FP28" s="372"/>
      <c r="FQ28" s="372"/>
      <c r="FR28" s="372"/>
      <c r="FS28" s="372"/>
      <c r="FT28" s="372"/>
      <c r="FU28" s="372"/>
      <c r="FV28" s="372"/>
      <c r="FW28" s="372"/>
      <c r="FX28" s="372"/>
      <c r="FY28" s="372"/>
      <c r="FZ28" s="372"/>
      <c r="GA28" s="372"/>
      <c r="GB28" s="372"/>
      <c r="GC28" s="372"/>
    </row>
    <row r="29" spans="1:185" s="371" customFormat="1" ht="12.75" customHeight="1">
      <c r="A29" s="84"/>
      <c r="B29" s="111" t="s">
        <v>350</v>
      </c>
      <c r="C29" s="68">
        <v>8.09</v>
      </c>
      <c r="D29" s="68"/>
      <c r="E29" s="54"/>
      <c r="F29" s="54"/>
      <c r="G29" s="54" t="s">
        <v>132</v>
      </c>
      <c r="H29" s="117">
        <v>34.4</v>
      </c>
      <c r="I29" s="68" t="s">
        <v>96</v>
      </c>
      <c r="J29" s="54">
        <v>22</v>
      </c>
      <c r="K29" s="54" t="s">
        <v>133</v>
      </c>
      <c r="L29" s="65">
        <v>6.5</v>
      </c>
      <c r="M29" s="54">
        <v>25</v>
      </c>
      <c r="N29" s="54">
        <v>200</v>
      </c>
      <c r="O29" s="518">
        <v>12.3</v>
      </c>
      <c r="P29" s="54" t="s">
        <v>75</v>
      </c>
      <c r="Q29" s="54" t="s">
        <v>75</v>
      </c>
      <c r="R29" s="54">
        <v>3</v>
      </c>
      <c r="S29" s="215">
        <v>70</v>
      </c>
      <c r="T29" s="54">
        <v>1.43</v>
      </c>
      <c r="U29" s="215">
        <v>4</v>
      </c>
      <c r="V29" s="117">
        <v>145</v>
      </c>
      <c r="W29" s="65">
        <v>6</v>
      </c>
      <c r="FM29" s="372"/>
      <c r="FN29" s="372"/>
      <c r="FO29" s="372"/>
      <c r="FP29" s="372"/>
      <c r="FQ29" s="372"/>
      <c r="FR29" s="372"/>
      <c r="FS29" s="372"/>
      <c r="FT29" s="372"/>
      <c r="FU29" s="372"/>
      <c r="FV29" s="372"/>
      <c r="FW29" s="372"/>
      <c r="FX29" s="372"/>
      <c r="FY29" s="372"/>
      <c r="FZ29" s="372"/>
      <c r="GA29" s="372"/>
      <c r="GB29" s="372"/>
      <c r="GC29" s="372"/>
    </row>
    <row r="30" spans="1:185" s="371" customFormat="1" ht="12.75" customHeight="1">
      <c r="A30" s="84"/>
      <c r="B30" s="111" t="s">
        <v>392</v>
      </c>
      <c r="C30" s="68">
        <v>8.11</v>
      </c>
      <c r="D30" s="68"/>
      <c r="E30" s="54"/>
      <c r="F30" s="54"/>
      <c r="G30" s="54">
        <v>120</v>
      </c>
      <c r="H30" s="117">
        <v>33.200000000000003</v>
      </c>
      <c r="I30" s="68">
        <v>60</v>
      </c>
      <c r="J30" s="54" t="s">
        <v>132</v>
      </c>
      <c r="K30" s="54" t="s">
        <v>133</v>
      </c>
      <c r="L30" s="65">
        <v>7.8</v>
      </c>
      <c r="M30" s="54">
        <v>27</v>
      </c>
      <c r="N30" s="54">
        <v>170</v>
      </c>
      <c r="O30" s="518">
        <v>8.9600000000000009</v>
      </c>
      <c r="P30" s="54" t="s">
        <v>75</v>
      </c>
      <c r="Q30" s="54" t="s">
        <v>75</v>
      </c>
      <c r="R30" s="54">
        <v>2</v>
      </c>
      <c r="S30" s="215" t="s">
        <v>132</v>
      </c>
      <c r="T30" s="54">
        <v>1.08</v>
      </c>
      <c r="U30" s="215">
        <v>3</v>
      </c>
      <c r="V30" s="434">
        <v>133</v>
      </c>
      <c r="W30" s="65">
        <v>1.4</v>
      </c>
      <c r="FM30" s="372"/>
      <c r="FN30" s="372"/>
      <c r="FO30" s="372"/>
      <c r="FP30" s="372"/>
      <c r="FQ30" s="372"/>
      <c r="FR30" s="372"/>
      <c r="FS30" s="372"/>
      <c r="FT30" s="372"/>
      <c r="FU30" s="372"/>
      <c r="FV30" s="372"/>
      <c r="FW30" s="372"/>
      <c r="FX30" s="372"/>
      <c r="FY30" s="372"/>
      <c r="FZ30" s="372"/>
      <c r="GA30" s="372"/>
      <c r="GB30" s="372"/>
      <c r="GC30" s="372"/>
    </row>
    <row r="31" spans="1:185" s="371" customFormat="1" ht="12.75" customHeight="1">
      <c r="A31" s="84"/>
      <c r="B31" s="111" t="s">
        <v>426</v>
      </c>
      <c r="C31" s="68">
        <v>7.68</v>
      </c>
      <c r="D31" s="68"/>
      <c r="E31" s="54"/>
      <c r="F31" s="54"/>
      <c r="G31" s="54" t="s">
        <v>132</v>
      </c>
      <c r="H31" s="178">
        <v>46.2</v>
      </c>
      <c r="I31" s="68">
        <v>50</v>
      </c>
      <c r="J31" s="54" t="s">
        <v>132</v>
      </c>
      <c r="K31" s="54">
        <v>3</v>
      </c>
      <c r="L31" s="65">
        <v>3</v>
      </c>
      <c r="M31" s="54">
        <v>14</v>
      </c>
      <c r="N31" s="54">
        <v>130</v>
      </c>
      <c r="O31" s="518">
        <v>14.8</v>
      </c>
      <c r="P31" s="54" t="s">
        <v>75</v>
      </c>
      <c r="Q31" s="54">
        <v>3</v>
      </c>
      <c r="R31" s="54" t="s">
        <v>75</v>
      </c>
      <c r="S31" s="215">
        <v>50</v>
      </c>
      <c r="T31" s="54">
        <v>1.92</v>
      </c>
      <c r="U31" s="480">
        <v>330</v>
      </c>
      <c r="V31" s="481">
        <v>224</v>
      </c>
      <c r="W31" s="65" t="s">
        <v>148</v>
      </c>
      <c r="FM31" s="372"/>
      <c r="FN31" s="372"/>
      <c r="FO31" s="372"/>
      <c r="FP31" s="372"/>
      <c r="FQ31" s="372"/>
      <c r="FR31" s="372"/>
      <c r="FS31" s="372"/>
      <c r="FT31" s="372"/>
      <c r="FU31" s="372"/>
      <c r="FV31" s="372"/>
      <c r="FW31" s="372"/>
      <c r="FX31" s="372"/>
      <c r="FY31" s="372"/>
      <c r="FZ31" s="372"/>
      <c r="GA31" s="372"/>
      <c r="GB31" s="372"/>
      <c r="GC31" s="372"/>
    </row>
    <row r="32" spans="1:185" s="10" customFormat="1" ht="12.75" customHeight="1">
      <c r="A32" s="554"/>
      <c r="B32" s="208" t="s">
        <v>466</v>
      </c>
      <c r="C32" s="378">
        <v>8.19</v>
      </c>
      <c r="D32" s="204"/>
      <c r="E32" s="204"/>
      <c r="F32" s="204"/>
      <c r="G32" s="378" t="s">
        <v>132</v>
      </c>
      <c r="H32" s="215">
        <v>46.9</v>
      </c>
      <c r="I32" s="378" t="s">
        <v>96</v>
      </c>
      <c r="J32" s="215">
        <v>70</v>
      </c>
      <c r="K32" s="215" t="s">
        <v>133</v>
      </c>
      <c r="L32" s="210">
        <v>5.5</v>
      </c>
      <c r="M32" s="205">
        <v>9</v>
      </c>
      <c r="N32" s="215">
        <v>170</v>
      </c>
      <c r="O32" s="205">
        <v>14</v>
      </c>
      <c r="P32" s="215" t="s">
        <v>75</v>
      </c>
      <c r="Q32" s="215" t="s">
        <v>67</v>
      </c>
      <c r="R32" s="215">
        <v>2</v>
      </c>
      <c r="S32" s="215" t="s">
        <v>132</v>
      </c>
      <c r="T32" s="350">
        <v>1.5</v>
      </c>
      <c r="U32" s="215" t="s">
        <v>75</v>
      </c>
      <c r="V32" s="215">
        <v>167</v>
      </c>
      <c r="W32" s="210" t="s">
        <v>148</v>
      </c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  <c r="AS32" s="371"/>
      <c r="AT32" s="371"/>
      <c r="AU32" s="371"/>
      <c r="AV32" s="371"/>
      <c r="AW32" s="371"/>
      <c r="AX32" s="371"/>
      <c r="AY32" s="371"/>
      <c r="AZ32" s="371"/>
      <c r="BA32" s="371"/>
      <c r="BB32" s="371"/>
      <c r="BC32" s="371"/>
      <c r="BD32" s="371"/>
      <c r="BE32" s="371"/>
      <c r="BF32" s="371"/>
      <c r="BG32" s="371"/>
      <c r="BH32" s="371"/>
      <c r="BI32" s="371"/>
      <c r="BJ32" s="371"/>
      <c r="BK32" s="371"/>
      <c r="BL32" s="371"/>
      <c r="BM32" s="371"/>
      <c r="BN32" s="371"/>
      <c r="BO32" s="371"/>
      <c r="BP32" s="371"/>
      <c r="BQ32" s="371"/>
      <c r="BR32" s="371"/>
      <c r="BS32" s="371"/>
      <c r="BT32" s="371"/>
      <c r="BU32" s="371"/>
      <c r="BV32" s="371"/>
      <c r="BW32" s="371"/>
      <c r="BX32" s="371"/>
      <c r="BY32" s="371"/>
      <c r="BZ32" s="371"/>
      <c r="CA32" s="371"/>
      <c r="CB32" s="371"/>
      <c r="CC32" s="371"/>
      <c r="CD32" s="371"/>
      <c r="CE32" s="371"/>
      <c r="CF32" s="371"/>
      <c r="CG32" s="371"/>
      <c r="CH32" s="371"/>
      <c r="CI32" s="371"/>
      <c r="CJ32" s="371"/>
      <c r="CK32" s="371"/>
      <c r="CL32" s="371"/>
      <c r="CM32" s="371"/>
      <c r="CN32" s="371"/>
      <c r="CO32" s="371"/>
      <c r="CP32" s="371"/>
      <c r="CQ32" s="371"/>
      <c r="CR32" s="371"/>
      <c r="CS32" s="371"/>
      <c r="CT32" s="371"/>
      <c r="CU32" s="371"/>
      <c r="CV32" s="371"/>
      <c r="CW32" s="371"/>
      <c r="CX32" s="371"/>
      <c r="CY32" s="371"/>
      <c r="CZ32" s="371"/>
      <c r="DA32" s="371"/>
      <c r="DB32" s="371"/>
      <c r="DC32" s="371"/>
      <c r="DD32" s="371"/>
      <c r="DE32" s="371"/>
      <c r="DF32" s="371"/>
      <c r="DG32" s="371"/>
      <c r="DH32" s="371"/>
      <c r="DI32" s="371"/>
      <c r="DJ32" s="371"/>
      <c r="DK32" s="371"/>
      <c r="DL32" s="371"/>
      <c r="DM32" s="371"/>
      <c r="DN32" s="371"/>
      <c r="DO32" s="371"/>
      <c r="DP32" s="371"/>
      <c r="DQ32" s="371"/>
      <c r="DR32" s="371"/>
      <c r="DS32" s="371"/>
      <c r="DT32" s="371"/>
      <c r="DU32" s="371"/>
      <c r="DV32" s="371"/>
      <c r="DW32" s="371"/>
      <c r="DX32" s="371"/>
      <c r="DY32" s="371"/>
      <c r="DZ32" s="371"/>
      <c r="EA32" s="371"/>
      <c r="EB32" s="371"/>
      <c r="EC32" s="371"/>
      <c r="ED32" s="371"/>
      <c r="EE32" s="371"/>
      <c r="EF32" s="371"/>
      <c r="EG32" s="371"/>
      <c r="EH32" s="371"/>
      <c r="EI32" s="371"/>
      <c r="EJ32" s="371"/>
      <c r="EK32" s="371"/>
      <c r="EL32" s="371"/>
      <c r="EM32" s="371"/>
      <c r="EN32" s="371"/>
      <c r="EO32" s="371"/>
      <c r="EP32" s="371"/>
      <c r="EQ32" s="371"/>
      <c r="ER32" s="371"/>
      <c r="ES32" s="371"/>
      <c r="ET32" s="371"/>
      <c r="EU32" s="371"/>
      <c r="EV32" s="371"/>
      <c r="EW32" s="371"/>
      <c r="EX32" s="371"/>
      <c r="EY32" s="371"/>
      <c r="EZ32" s="371"/>
      <c r="FA32" s="371"/>
      <c r="FB32" s="371"/>
      <c r="FC32" s="371"/>
      <c r="FD32" s="371"/>
      <c r="FE32" s="371"/>
      <c r="FF32" s="371"/>
      <c r="FG32" s="371"/>
      <c r="FH32" s="371"/>
      <c r="FI32" s="371"/>
      <c r="FJ32" s="371"/>
      <c r="FK32" s="371"/>
      <c r="FL32" s="371"/>
      <c r="FM32" s="371"/>
      <c r="FN32" s="371"/>
      <c r="FO32" s="371"/>
      <c r="FP32" s="371"/>
      <c r="FQ32" s="371"/>
      <c r="FR32" s="371"/>
      <c r="FS32" s="371"/>
      <c r="FT32" s="371"/>
      <c r="FU32" s="371"/>
      <c r="FV32" s="371"/>
      <c r="FW32" s="371"/>
      <c r="FX32" s="371"/>
      <c r="FY32" s="371"/>
      <c r="FZ32" s="371"/>
      <c r="GA32" s="371"/>
      <c r="GB32" s="371"/>
    </row>
    <row r="33" spans="1:185" s="10" customFormat="1" ht="12.75" customHeight="1">
      <c r="A33" s="555" t="s">
        <v>531</v>
      </c>
      <c r="B33" s="210" t="s">
        <v>505</v>
      </c>
      <c r="C33" s="215">
        <v>8.1300000000000008</v>
      </c>
      <c r="D33" s="209"/>
      <c r="E33" s="204"/>
      <c r="F33" s="204"/>
      <c r="G33" s="215" t="s">
        <v>132</v>
      </c>
      <c r="H33" s="215">
        <v>39.200000000000003</v>
      </c>
      <c r="I33" s="209">
        <v>40</v>
      </c>
      <c r="J33" s="215">
        <v>200</v>
      </c>
      <c r="K33" s="215" t="s">
        <v>133</v>
      </c>
      <c r="L33" s="210">
        <v>6.8</v>
      </c>
      <c r="M33" s="378">
        <v>12</v>
      </c>
      <c r="N33" s="215">
        <v>200</v>
      </c>
      <c r="O33" s="556">
        <v>10</v>
      </c>
      <c r="P33" s="215">
        <v>0.5</v>
      </c>
      <c r="Q33" s="215">
        <v>0.4</v>
      </c>
      <c r="R33" s="215">
        <v>1.7</v>
      </c>
      <c r="S33" s="215" t="s">
        <v>96</v>
      </c>
      <c r="T33" s="215">
        <v>1.18</v>
      </c>
      <c r="U33" s="215">
        <v>7.7</v>
      </c>
      <c r="V33" s="215">
        <v>150</v>
      </c>
      <c r="W33" s="210">
        <v>2</v>
      </c>
      <c r="Y33" s="371"/>
      <c r="Z33" s="371"/>
      <c r="AA33" s="371"/>
      <c r="AB33" s="371"/>
      <c r="AC33" s="371"/>
      <c r="AD33" s="371"/>
      <c r="AE33" s="371"/>
      <c r="AF33" s="371"/>
      <c r="AG33" s="371"/>
      <c r="AH33" s="371"/>
      <c r="AI33" s="371"/>
      <c r="AJ33" s="371"/>
      <c r="AK33" s="371"/>
      <c r="AL33" s="371"/>
      <c r="AM33" s="371"/>
      <c r="AN33" s="371"/>
      <c r="AO33" s="371"/>
      <c r="AP33" s="371"/>
      <c r="AQ33" s="371"/>
      <c r="AR33" s="371"/>
      <c r="AS33" s="371"/>
      <c r="AT33" s="371"/>
      <c r="AU33" s="371"/>
      <c r="AV33" s="371"/>
      <c r="AW33" s="371"/>
      <c r="AX33" s="371"/>
      <c r="AY33" s="371"/>
      <c r="AZ33" s="371"/>
      <c r="BA33" s="371"/>
      <c r="BB33" s="371"/>
      <c r="BC33" s="371"/>
      <c r="BD33" s="371"/>
      <c r="BE33" s="371"/>
      <c r="BF33" s="371"/>
      <c r="BG33" s="371"/>
      <c r="BH33" s="371"/>
      <c r="BI33" s="371"/>
      <c r="BJ33" s="371"/>
      <c r="BK33" s="371"/>
      <c r="BL33" s="371"/>
      <c r="BM33" s="371"/>
      <c r="BN33" s="371"/>
      <c r="BO33" s="371"/>
      <c r="BP33" s="371"/>
      <c r="BQ33" s="371"/>
      <c r="BR33" s="371"/>
      <c r="BS33" s="371"/>
      <c r="BT33" s="371"/>
      <c r="BU33" s="371"/>
      <c r="BV33" s="371"/>
      <c r="BW33" s="371"/>
      <c r="BX33" s="371"/>
      <c r="BY33" s="371"/>
      <c r="BZ33" s="371"/>
      <c r="CA33" s="371"/>
      <c r="CB33" s="371"/>
      <c r="CC33" s="371"/>
      <c r="CD33" s="371"/>
      <c r="CE33" s="371"/>
      <c r="CF33" s="371"/>
      <c r="CG33" s="371"/>
      <c r="CH33" s="371"/>
      <c r="CI33" s="371"/>
      <c r="CJ33" s="371"/>
      <c r="CK33" s="371"/>
      <c r="CL33" s="371"/>
      <c r="CM33" s="371"/>
      <c r="CN33" s="371"/>
      <c r="CO33" s="371"/>
      <c r="CP33" s="371"/>
      <c r="CQ33" s="371"/>
      <c r="CR33" s="371"/>
      <c r="CS33" s="371"/>
      <c r="CT33" s="371"/>
      <c r="CU33" s="371"/>
      <c r="CV33" s="371"/>
      <c r="CW33" s="371"/>
      <c r="CX33" s="371"/>
      <c r="CY33" s="371"/>
      <c r="CZ33" s="371"/>
      <c r="DA33" s="371"/>
      <c r="DB33" s="371"/>
      <c r="DC33" s="371"/>
      <c r="DD33" s="371"/>
      <c r="DE33" s="371"/>
      <c r="DF33" s="371"/>
      <c r="DG33" s="371"/>
      <c r="DH33" s="371"/>
      <c r="DI33" s="371"/>
      <c r="DJ33" s="371"/>
      <c r="DK33" s="371"/>
      <c r="DL33" s="371"/>
      <c r="DM33" s="371"/>
      <c r="DN33" s="371"/>
      <c r="DO33" s="371"/>
      <c r="DP33" s="371"/>
      <c r="DQ33" s="371"/>
      <c r="DR33" s="371"/>
      <c r="DS33" s="371"/>
      <c r="DT33" s="371"/>
      <c r="DU33" s="371"/>
      <c r="DV33" s="371"/>
      <c r="DW33" s="371"/>
      <c r="DX33" s="371"/>
      <c r="DY33" s="371"/>
      <c r="DZ33" s="371"/>
      <c r="EA33" s="371"/>
      <c r="EB33" s="371"/>
      <c r="EC33" s="371"/>
      <c r="ED33" s="371"/>
      <c r="EE33" s="371"/>
      <c r="EF33" s="371"/>
      <c r="EG33" s="371"/>
      <c r="EH33" s="371"/>
      <c r="EI33" s="371"/>
      <c r="EJ33" s="371"/>
      <c r="EK33" s="371"/>
      <c r="EL33" s="371"/>
      <c r="EM33" s="371"/>
      <c r="EN33" s="371"/>
      <c r="EO33" s="371"/>
      <c r="EP33" s="371"/>
      <c r="EQ33" s="371"/>
      <c r="ER33" s="371"/>
      <c r="ES33" s="371"/>
      <c r="ET33" s="371"/>
      <c r="EU33" s="371"/>
      <c r="EV33" s="371"/>
      <c r="EW33" s="371"/>
      <c r="EX33" s="371"/>
      <c r="EY33" s="371"/>
      <c r="EZ33" s="371"/>
      <c r="FA33" s="371"/>
      <c r="FB33" s="371"/>
      <c r="FC33" s="371"/>
      <c r="FD33" s="371"/>
      <c r="FE33" s="371"/>
      <c r="FF33" s="371"/>
      <c r="FG33" s="371"/>
      <c r="FH33" s="371"/>
      <c r="FI33" s="371"/>
      <c r="FJ33" s="371"/>
      <c r="FK33" s="371"/>
      <c r="FL33" s="371"/>
      <c r="FM33" s="371"/>
      <c r="FN33" s="371"/>
      <c r="FO33" s="371"/>
      <c r="FP33" s="371"/>
      <c r="FQ33" s="371"/>
      <c r="FR33" s="371"/>
      <c r="FS33" s="371"/>
      <c r="FT33" s="371"/>
      <c r="FU33" s="371"/>
      <c r="FV33" s="371"/>
      <c r="FW33" s="371"/>
      <c r="FX33" s="371"/>
      <c r="FY33" s="371"/>
      <c r="FZ33" s="371"/>
      <c r="GA33" s="371"/>
      <c r="GB33" s="371"/>
    </row>
    <row r="34" spans="1:185" s="452" customFormat="1" ht="6.75" customHeight="1">
      <c r="A34" s="557"/>
      <c r="B34" s="544"/>
      <c r="C34" s="542"/>
      <c r="D34" s="542"/>
      <c r="E34" s="542"/>
      <c r="F34" s="542"/>
      <c r="G34" s="543"/>
      <c r="H34" s="558"/>
      <c r="I34" s="542"/>
      <c r="J34" s="543"/>
      <c r="K34" s="543"/>
      <c r="L34" s="559"/>
      <c r="M34" s="542"/>
      <c r="N34" s="543"/>
      <c r="O34" s="560"/>
      <c r="P34" s="561"/>
      <c r="Q34" s="561"/>
      <c r="R34" s="561"/>
      <c r="S34" s="562"/>
      <c r="T34" s="561"/>
      <c r="U34" s="562"/>
      <c r="V34" s="495"/>
      <c r="W34" s="559"/>
      <c r="X34" s="10"/>
      <c r="Y34" s="451"/>
      <c r="Z34" s="451"/>
      <c r="AA34" s="451"/>
      <c r="AB34" s="451"/>
      <c r="AC34" s="451"/>
      <c r="AD34" s="451"/>
      <c r="AE34" s="451"/>
      <c r="AF34" s="451"/>
      <c r="AG34" s="451"/>
      <c r="AH34" s="451"/>
      <c r="AI34" s="451"/>
      <c r="AJ34" s="451"/>
      <c r="AK34" s="451"/>
      <c r="AL34" s="451"/>
      <c r="AM34" s="451"/>
      <c r="AN34" s="451"/>
      <c r="AO34" s="451"/>
      <c r="AP34" s="451"/>
      <c r="AQ34" s="451"/>
      <c r="AR34" s="451"/>
      <c r="AS34" s="451"/>
      <c r="AT34" s="451"/>
      <c r="AU34" s="451"/>
      <c r="AV34" s="451"/>
      <c r="AW34" s="451"/>
      <c r="AX34" s="451"/>
      <c r="AY34" s="451"/>
      <c r="AZ34" s="451"/>
      <c r="BA34" s="451"/>
      <c r="BB34" s="451"/>
      <c r="BC34" s="451"/>
      <c r="BD34" s="451"/>
      <c r="BE34" s="451"/>
      <c r="BF34" s="451"/>
      <c r="BG34" s="451"/>
      <c r="BH34" s="451"/>
      <c r="BI34" s="451"/>
      <c r="BJ34" s="451"/>
      <c r="BK34" s="451"/>
      <c r="BL34" s="451"/>
      <c r="BM34" s="451"/>
      <c r="BN34" s="451"/>
      <c r="BO34" s="451"/>
      <c r="BP34" s="451"/>
      <c r="BQ34" s="451"/>
      <c r="BR34" s="451"/>
      <c r="BS34" s="451"/>
      <c r="BT34" s="451"/>
      <c r="BU34" s="451"/>
      <c r="BV34" s="451"/>
      <c r="BW34" s="451"/>
      <c r="BX34" s="451"/>
      <c r="BY34" s="451"/>
      <c r="BZ34" s="451"/>
      <c r="CA34" s="451"/>
      <c r="CB34" s="451"/>
      <c r="CC34" s="451"/>
      <c r="CD34" s="451"/>
      <c r="CE34" s="451"/>
      <c r="CF34" s="451"/>
      <c r="CG34" s="451"/>
      <c r="CH34" s="451"/>
      <c r="CI34" s="451"/>
      <c r="CJ34" s="451"/>
      <c r="CK34" s="451"/>
      <c r="CL34" s="451"/>
      <c r="CM34" s="451"/>
      <c r="CN34" s="451"/>
      <c r="CO34" s="451"/>
      <c r="CP34" s="451"/>
      <c r="CQ34" s="451"/>
      <c r="CR34" s="451"/>
      <c r="CS34" s="451"/>
      <c r="CT34" s="451"/>
      <c r="CU34" s="451"/>
      <c r="CV34" s="451"/>
      <c r="CW34" s="451"/>
      <c r="CX34" s="451"/>
      <c r="CY34" s="451"/>
      <c r="CZ34" s="451"/>
      <c r="DA34" s="451"/>
      <c r="DB34" s="451"/>
      <c r="DC34" s="451"/>
      <c r="DD34" s="451"/>
      <c r="DE34" s="451"/>
      <c r="DF34" s="451"/>
      <c r="DG34" s="451"/>
      <c r="DH34" s="451"/>
      <c r="DI34" s="451"/>
      <c r="DJ34" s="451"/>
      <c r="DK34" s="451"/>
      <c r="DL34" s="451"/>
      <c r="DM34" s="451"/>
      <c r="DN34" s="451"/>
      <c r="DO34" s="451"/>
      <c r="DP34" s="451"/>
      <c r="DQ34" s="451"/>
      <c r="DR34" s="451"/>
      <c r="DS34" s="451"/>
      <c r="DT34" s="451"/>
      <c r="DU34" s="451"/>
      <c r="DV34" s="451"/>
      <c r="DW34" s="451"/>
      <c r="DX34" s="451"/>
      <c r="DY34" s="451"/>
      <c r="DZ34" s="451"/>
      <c r="EA34" s="451"/>
      <c r="EB34" s="451"/>
      <c r="EC34" s="451"/>
      <c r="ED34" s="451"/>
      <c r="EE34" s="451"/>
      <c r="EF34" s="451"/>
      <c r="EG34" s="451"/>
      <c r="EH34" s="451"/>
      <c r="EI34" s="451"/>
      <c r="EJ34" s="451"/>
      <c r="EK34" s="451"/>
      <c r="EL34" s="451"/>
      <c r="EM34" s="451"/>
      <c r="EN34" s="451"/>
      <c r="EO34" s="451"/>
      <c r="EP34" s="451"/>
      <c r="EQ34" s="451"/>
      <c r="ER34" s="451"/>
      <c r="ES34" s="451"/>
      <c r="ET34" s="451"/>
      <c r="EU34" s="451"/>
      <c r="EV34" s="451"/>
      <c r="EW34" s="451"/>
      <c r="EX34" s="451"/>
      <c r="EY34" s="451"/>
      <c r="EZ34" s="451"/>
      <c r="FA34" s="451"/>
      <c r="FB34" s="451"/>
      <c r="FC34" s="451"/>
      <c r="FD34" s="451"/>
      <c r="FE34" s="451"/>
      <c r="FF34" s="451"/>
      <c r="FG34" s="451"/>
      <c r="FH34" s="451"/>
      <c r="FI34" s="451"/>
      <c r="FJ34" s="451"/>
      <c r="FK34" s="451"/>
      <c r="FL34" s="451"/>
      <c r="FM34" s="451"/>
      <c r="FN34" s="451"/>
      <c r="FO34" s="451"/>
      <c r="FP34" s="451"/>
      <c r="FQ34" s="451"/>
      <c r="FR34" s="451"/>
      <c r="FS34" s="451"/>
      <c r="FT34" s="451"/>
      <c r="FU34" s="451"/>
      <c r="FV34" s="451"/>
      <c r="FW34" s="451"/>
      <c r="FX34" s="451"/>
      <c r="FY34" s="451"/>
      <c r="FZ34" s="451"/>
      <c r="GA34" s="451"/>
      <c r="GB34" s="451"/>
    </row>
    <row r="35" spans="1:185" s="10" customFormat="1" ht="12.75" customHeight="1">
      <c r="A35" s="563" t="s">
        <v>59</v>
      </c>
      <c r="B35" s="111" t="s">
        <v>204</v>
      </c>
      <c r="C35" s="68">
        <v>7.58</v>
      </c>
      <c r="D35" s="68"/>
      <c r="E35" s="54"/>
      <c r="F35" s="517"/>
      <c r="G35" s="54" t="s">
        <v>194</v>
      </c>
      <c r="H35" s="480">
        <v>267</v>
      </c>
      <c r="I35" s="68">
        <v>170</v>
      </c>
      <c r="J35" s="54" t="s">
        <v>194</v>
      </c>
      <c r="K35" s="54" t="s">
        <v>133</v>
      </c>
      <c r="L35" s="435">
        <v>14.8</v>
      </c>
      <c r="M35" s="68">
        <v>6</v>
      </c>
      <c r="N35" s="54">
        <v>670</v>
      </c>
      <c r="O35" s="525">
        <v>142</v>
      </c>
      <c r="P35" s="434">
        <v>2</v>
      </c>
      <c r="Q35" s="434">
        <v>2</v>
      </c>
      <c r="R35" s="434">
        <v>1</v>
      </c>
      <c r="S35" s="485">
        <v>390</v>
      </c>
      <c r="T35" s="434">
        <v>36.9</v>
      </c>
      <c r="U35" s="485">
        <v>600</v>
      </c>
      <c r="V35" s="485">
        <v>325</v>
      </c>
      <c r="W35" s="435" t="s">
        <v>148</v>
      </c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1"/>
      <c r="AL35" s="371"/>
      <c r="AM35" s="371"/>
      <c r="AN35" s="371"/>
      <c r="AO35" s="371"/>
      <c r="AP35" s="371"/>
      <c r="AQ35" s="371"/>
      <c r="AR35" s="371"/>
      <c r="AS35" s="371"/>
      <c r="AT35" s="371"/>
      <c r="AU35" s="371"/>
      <c r="AV35" s="371"/>
      <c r="AW35" s="371"/>
      <c r="AX35" s="371"/>
      <c r="AY35" s="371"/>
      <c r="AZ35" s="371"/>
      <c r="BA35" s="371"/>
      <c r="BB35" s="371"/>
      <c r="BC35" s="371"/>
      <c r="BD35" s="371"/>
      <c r="BE35" s="371"/>
      <c r="BF35" s="371"/>
      <c r="BG35" s="371"/>
      <c r="BH35" s="371"/>
      <c r="BI35" s="371"/>
      <c r="BJ35" s="371"/>
      <c r="BK35" s="371"/>
      <c r="BL35" s="371"/>
      <c r="BM35" s="371"/>
      <c r="BN35" s="371"/>
      <c r="BO35" s="371"/>
      <c r="BP35" s="371"/>
      <c r="BQ35" s="371"/>
      <c r="BR35" s="371"/>
      <c r="BS35" s="371"/>
      <c r="BT35" s="371"/>
      <c r="BU35" s="371"/>
      <c r="BV35" s="371"/>
      <c r="BW35" s="371"/>
      <c r="BX35" s="371"/>
      <c r="BY35" s="371"/>
      <c r="BZ35" s="371"/>
      <c r="CA35" s="371"/>
      <c r="CB35" s="371"/>
      <c r="CC35" s="371"/>
      <c r="CD35" s="371"/>
      <c r="CE35" s="371"/>
      <c r="CF35" s="371"/>
      <c r="CG35" s="371"/>
      <c r="CH35" s="371"/>
      <c r="CI35" s="371"/>
      <c r="CJ35" s="371"/>
      <c r="CK35" s="371"/>
      <c r="CL35" s="371"/>
      <c r="CM35" s="371"/>
      <c r="CN35" s="371"/>
      <c r="CO35" s="371"/>
      <c r="CP35" s="371"/>
      <c r="CQ35" s="371"/>
      <c r="CR35" s="371"/>
      <c r="CS35" s="371"/>
      <c r="CT35" s="371"/>
      <c r="CU35" s="371"/>
      <c r="CV35" s="371"/>
      <c r="CW35" s="371"/>
      <c r="CX35" s="371"/>
      <c r="CY35" s="371"/>
      <c r="CZ35" s="371"/>
      <c r="DA35" s="371"/>
      <c r="DB35" s="371"/>
      <c r="DC35" s="371"/>
      <c r="DD35" s="371"/>
      <c r="DE35" s="371"/>
      <c r="DF35" s="371"/>
      <c r="DG35" s="371"/>
      <c r="DH35" s="371"/>
      <c r="DI35" s="371"/>
      <c r="DJ35" s="371"/>
      <c r="DK35" s="371"/>
      <c r="DL35" s="371"/>
      <c r="DM35" s="371"/>
      <c r="DN35" s="371"/>
      <c r="DO35" s="371"/>
      <c r="DP35" s="371"/>
      <c r="DQ35" s="371"/>
      <c r="DR35" s="371"/>
      <c r="DS35" s="371"/>
      <c r="DT35" s="371"/>
      <c r="DU35" s="371"/>
      <c r="DV35" s="371"/>
      <c r="DW35" s="371"/>
      <c r="DX35" s="371"/>
      <c r="DY35" s="371"/>
      <c r="DZ35" s="371"/>
      <c r="EA35" s="371"/>
      <c r="EB35" s="371"/>
      <c r="EC35" s="371"/>
      <c r="ED35" s="371"/>
      <c r="EE35" s="371"/>
      <c r="EF35" s="371"/>
      <c r="EG35" s="371"/>
      <c r="EH35" s="371"/>
      <c r="EI35" s="371"/>
      <c r="EJ35" s="371"/>
      <c r="EK35" s="371"/>
      <c r="EL35" s="371"/>
      <c r="EM35" s="371"/>
      <c r="EN35" s="371"/>
      <c r="EO35" s="371"/>
      <c r="EP35" s="371"/>
      <c r="EQ35" s="371"/>
      <c r="ER35" s="371"/>
      <c r="ES35" s="371"/>
      <c r="ET35" s="371"/>
      <c r="EU35" s="371"/>
      <c r="EV35" s="371"/>
      <c r="EW35" s="371"/>
      <c r="EX35" s="371"/>
      <c r="EY35" s="371"/>
      <c r="EZ35" s="371"/>
      <c r="FA35" s="371"/>
      <c r="FB35" s="371"/>
      <c r="FC35" s="371"/>
      <c r="FD35" s="371"/>
      <c r="FE35" s="371"/>
      <c r="FF35" s="371"/>
      <c r="FG35" s="371"/>
      <c r="FH35" s="371"/>
      <c r="FI35" s="371"/>
      <c r="FJ35" s="371"/>
      <c r="FK35" s="371"/>
      <c r="FL35" s="371"/>
      <c r="FM35" s="371"/>
      <c r="FN35" s="371"/>
      <c r="FO35" s="371"/>
      <c r="FP35" s="371"/>
    </row>
    <row r="36" spans="1:185" s="10" customFormat="1" ht="15" customHeight="1">
      <c r="A36" s="563" t="s">
        <v>59</v>
      </c>
      <c r="B36" s="110" t="s">
        <v>213</v>
      </c>
      <c r="C36" s="75">
        <v>7.13</v>
      </c>
      <c r="D36" s="88"/>
      <c r="E36" s="564"/>
      <c r="F36" s="565"/>
      <c r="G36" s="51">
        <v>50</v>
      </c>
      <c r="H36" s="480">
        <v>306</v>
      </c>
      <c r="I36" s="75">
        <v>20</v>
      </c>
      <c r="J36" s="51" t="s">
        <v>194</v>
      </c>
      <c r="K36" s="51" t="s">
        <v>133</v>
      </c>
      <c r="L36" s="64">
        <v>13.4</v>
      </c>
      <c r="M36" s="75" t="s">
        <v>137</v>
      </c>
      <c r="N36" s="51">
        <v>490</v>
      </c>
      <c r="O36" s="553">
        <v>130</v>
      </c>
      <c r="P36" s="54" t="s">
        <v>529</v>
      </c>
      <c r="Q36" s="54" t="s">
        <v>530</v>
      </c>
      <c r="R36" s="51" t="s">
        <v>140</v>
      </c>
      <c r="S36" s="481">
        <v>550</v>
      </c>
      <c r="T36" s="51">
        <v>35.299999999999997</v>
      </c>
      <c r="U36" s="481">
        <v>530</v>
      </c>
      <c r="V36" s="481">
        <v>335</v>
      </c>
      <c r="W36" s="64" t="s">
        <v>140</v>
      </c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1"/>
      <c r="AK36" s="371"/>
      <c r="AL36" s="371"/>
      <c r="AM36" s="371"/>
      <c r="AN36" s="371"/>
      <c r="AO36" s="371"/>
      <c r="AP36" s="371"/>
      <c r="AQ36" s="371"/>
      <c r="AR36" s="371"/>
      <c r="AS36" s="371"/>
      <c r="AT36" s="371"/>
      <c r="AU36" s="371"/>
      <c r="AV36" s="371"/>
      <c r="AW36" s="371"/>
      <c r="AX36" s="371"/>
      <c r="AY36" s="371"/>
      <c r="AZ36" s="371"/>
      <c r="BA36" s="371"/>
      <c r="BB36" s="371"/>
      <c r="BC36" s="371"/>
      <c r="BD36" s="371"/>
      <c r="BE36" s="371"/>
      <c r="BF36" s="371"/>
      <c r="BG36" s="371"/>
      <c r="BH36" s="371"/>
      <c r="BI36" s="371"/>
      <c r="BJ36" s="371"/>
      <c r="BK36" s="371"/>
      <c r="BL36" s="371"/>
      <c r="BM36" s="371"/>
      <c r="BN36" s="371"/>
      <c r="BO36" s="371"/>
      <c r="BP36" s="371"/>
      <c r="BQ36" s="371"/>
      <c r="BR36" s="371"/>
      <c r="BS36" s="371"/>
      <c r="BT36" s="371"/>
      <c r="BU36" s="371"/>
      <c r="BV36" s="371"/>
      <c r="BW36" s="371"/>
      <c r="BX36" s="371"/>
      <c r="BY36" s="371"/>
      <c r="BZ36" s="371"/>
      <c r="CA36" s="371"/>
      <c r="CB36" s="371"/>
      <c r="CC36" s="371"/>
      <c r="CD36" s="371"/>
      <c r="CE36" s="371"/>
      <c r="CF36" s="371"/>
      <c r="CG36" s="371"/>
      <c r="CH36" s="371"/>
      <c r="CI36" s="371"/>
      <c r="CJ36" s="371"/>
      <c r="CK36" s="371"/>
      <c r="CL36" s="371"/>
      <c r="CM36" s="371"/>
      <c r="CN36" s="371"/>
      <c r="CO36" s="371"/>
      <c r="CP36" s="371"/>
      <c r="CQ36" s="371"/>
      <c r="CR36" s="371"/>
      <c r="CS36" s="371"/>
      <c r="CT36" s="371"/>
      <c r="CU36" s="371"/>
      <c r="CV36" s="371"/>
      <c r="CW36" s="371"/>
      <c r="CX36" s="371"/>
      <c r="CY36" s="371"/>
      <c r="CZ36" s="371"/>
      <c r="DA36" s="371"/>
      <c r="DB36" s="371"/>
      <c r="DC36" s="371"/>
      <c r="DD36" s="371"/>
      <c r="DE36" s="371"/>
      <c r="DF36" s="371"/>
      <c r="DG36" s="371"/>
      <c r="DH36" s="371"/>
      <c r="DI36" s="371"/>
      <c r="DJ36" s="371"/>
      <c r="DK36" s="371"/>
      <c r="DL36" s="371"/>
      <c r="DM36" s="371"/>
      <c r="DN36" s="371"/>
      <c r="DO36" s="371"/>
      <c r="DP36" s="371"/>
      <c r="DQ36" s="371"/>
      <c r="DR36" s="371"/>
      <c r="DS36" s="371"/>
      <c r="DT36" s="371"/>
      <c r="DU36" s="371"/>
      <c r="DV36" s="371"/>
      <c r="DW36" s="371"/>
      <c r="DX36" s="371"/>
      <c r="DY36" s="371"/>
      <c r="DZ36" s="371"/>
      <c r="EA36" s="371"/>
      <c r="EB36" s="371"/>
      <c r="EC36" s="371"/>
      <c r="ED36" s="371"/>
      <c r="EE36" s="371"/>
      <c r="EF36" s="371"/>
      <c r="EG36" s="371"/>
      <c r="EH36" s="371"/>
      <c r="EI36" s="371"/>
      <c r="EJ36" s="371"/>
      <c r="EK36" s="371"/>
      <c r="EL36" s="371"/>
      <c r="EM36" s="371"/>
      <c r="EN36" s="371"/>
      <c r="EO36" s="371"/>
      <c r="EP36" s="371"/>
      <c r="EQ36" s="371"/>
      <c r="ER36" s="371"/>
      <c r="ES36" s="371"/>
      <c r="ET36" s="371"/>
      <c r="EU36" s="371"/>
      <c r="EV36" s="371"/>
      <c r="EW36" s="371"/>
      <c r="EX36" s="371"/>
      <c r="EY36" s="371"/>
      <c r="EZ36" s="371"/>
      <c r="FA36" s="371"/>
      <c r="FB36" s="371"/>
      <c r="FC36" s="371"/>
      <c r="FD36" s="371"/>
      <c r="FE36" s="371"/>
      <c r="FF36" s="371"/>
      <c r="FG36" s="371"/>
      <c r="FH36" s="371"/>
      <c r="FI36" s="371"/>
      <c r="FJ36" s="371"/>
      <c r="FK36" s="371"/>
      <c r="FL36" s="371"/>
      <c r="FM36" s="371"/>
      <c r="FN36" s="371"/>
      <c r="FO36" s="371"/>
      <c r="FP36" s="371"/>
    </row>
    <row r="37" spans="1:185" s="10" customFormat="1" ht="12.75" customHeight="1">
      <c r="A37" s="84"/>
      <c r="B37" s="111" t="s">
        <v>199</v>
      </c>
      <c r="C37" s="68">
        <v>7.28</v>
      </c>
      <c r="D37" s="68"/>
      <c r="E37" s="54"/>
      <c r="F37" s="517"/>
      <c r="G37" s="54">
        <v>110</v>
      </c>
      <c r="H37" s="480">
        <v>302</v>
      </c>
      <c r="I37" s="68">
        <v>220</v>
      </c>
      <c r="J37" s="54" t="s">
        <v>194</v>
      </c>
      <c r="K37" s="54">
        <v>3</v>
      </c>
      <c r="L37" s="65">
        <v>12.3</v>
      </c>
      <c r="M37" s="68" t="s">
        <v>148</v>
      </c>
      <c r="N37" s="54">
        <v>550</v>
      </c>
      <c r="O37" s="518">
        <v>109</v>
      </c>
      <c r="P37" s="54" t="s">
        <v>75</v>
      </c>
      <c r="Q37" s="54">
        <v>1</v>
      </c>
      <c r="R37" s="54" t="s">
        <v>75</v>
      </c>
      <c r="S37" s="481">
        <v>610</v>
      </c>
      <c r="T37" s="54">
        <v>27.4</v>
      </c>
      <c r="U37" s="481">
        <v>460</v>
      </c>
      <c r="V37" s="481">
        <v>277</v>
      </c>
      <c r="W37" s="65" t="s">
        <v>148</v>
      </c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I37" s="371"/>
      <c r="AJ37" s="371"/>
      <c r="AK37" s="371"/>
      <c r="AL37" s="371"/>
      <c r="AM37" s="371"/>
      <c r="AN37" s="371"/>
      <c r="AO37" s="371"/>
      <c r="AP37" s="371"/>
      <c r="AQ37" s="371"/>
      <c r="AR37" s="371"/>
      <c r="AS37" s="371"/>
      <c r="AT37" s="371"/>
      <c r="AU37" s="371"/>
      <c r="AV37" s="371"/>
      <c r="AW37" s="371"/>
      <c r="AX37" s="371"/>
      <c r="AY37" s="371"/>
      <c r="AZ37" s="371"/>
      <c r="BA37" s="371"/>
      <c r="BB37" s="371"/>
      <c r="BC37" s="371"/>
      <c r="BD37" s="371"/>
      <c r="BE37" s="371"/>
      <c r="BF37" s="371"/>
      <c r="BG37" s="371"/>
      <c r="BH37" s="371"/>
      <c r="BI37" s="371"/>
      <c r="BJ37" s="371"/>
      <c r="BK37" s="371"/>
      <c r="BL37" s="371"/>
      <c r="BM37" s="371"/>
      <c r="BN37" s="371"/>
      <c r="BO37" s="371"/>
      <c r="BP37" s="371"/>
      <c r="BQ37" s="371"/>
      <c r="BR37" s="371"/>
      <c r="BS37" s="371"/>
      <c r="BT37" s="371"/>
      <c r="BU37" s="371"/>
      <c r="BV37" s="371"/>
      <c r="BW37" s="371"/>
      <c r="BX37" s="371"/>
      <c r="BY37" s="371"/>
      <c r="BZ37" s="371"/>
      <c r="CA37" s="371"/>
      <c r="CB37" s="371"/>
      <c r="CC37" s="371"/>
      <c r="CD37" s="371"/>
      <c r="CE37" s="371"/>
      <c r="CF37" s="371"/>
      <c r="CG37" s="371"/>
      <c r="CH37" s="371"/>
      <c r="CI37" s="371"/>
      <c r="CJ37" s="371"/>
      <c r="CK37" s="371"/>
      <c r="CL37" s="371"/>
      <c r="CM37" s="371"/>
      <c r="CN37" s="371"/>
      <c r="CO37" s="371"/>
      <c r="CP37" s="371"/>
      <c r="CQ37" s="371"/>
      <c r="CR37" s="371"/>
      <c r="CS37" s="371"/>
      <c r="CT37" s="371"/>
      <c r="CU37" s="371"/>
      <c r="CV37" s="371"/>
      <c r="CW37" s="371"/>
      <c r="CX37" s="371"/>
      <c r="CY37" s="371"/>
      <c r="CZ37" s="371"/>
      <c r="DA37" s="371"/>
      <c r="DB37" s="371"/>
      <c r="DC37" s="371"/>
      <c r="DD37" s="371"/>
      <c r="DE37" s="371"/>
      <c r="DF37" s="371"/>
      <c r="DG37" s="371"/>
      <c r="DH37" s="371"/>
      <c r="DI37" s="371"/>
      <c r="DJ37" s="371"/>
      <c r="DK37" s="371"/>
      <c r="DL37" s="371"/>
      <c r="DM37" s="371"/>
      <c r="DN37" s="371"/>
      <c r="DO37" s="371"/>
      <c r="DP37" s="371"/>
      <c r="DQ37" s="371"/>
      <c r="DR37" s="371"/>
      <c r="DS37" s="371"/>
      <c r="DT37" s="371"/>
      <c r="DU37" s="371"/>
      <c r="DV37" s="371"/>
      <c r="DW37" s="371"/>
      <c r="DX37" s="371"/>
      <c r="DY37" s="371"/>
      <c r="DZ37" s="371"/>
      <c r="EA37" s="371"/>
      <c r="EB37" s="371"/>
      <c r="EC37" s="371"/>
      <c r="ED37" s="371"/>
      <c r="EE37" s="371"/>
      <c r="EF37" s="371"/>
      <c r="EG37" s="371"/>
      <c r="EH37" s="371"/>
      <c r="EI37" s="371"/>
      <c r="EJ37" s="371"/>
      <c r="EK37" s="371"/>
      <c r="EL37" s="371"/>
      <c r="EM37" s="371"/>
      <c r="EN37" s="371"/>
      <c r="EO37" s="371"/>
      <c r="EP37" s="371"/>
      <c r="EQ37" s="371"/>
      <c r="ER37" s="371"/>
      <c r="ES37" s="371"/>
      <c r="ET37" s="371"/>
      <c r="EU37" s="371"/>
      <c r="EV37" s="371"/>
      <c r="EW37" s="371"/>
      <c r="EX37" s="371"/>
      <c r="EY37" s="371"/>
      <c r="EZ37" s="371"/>
      <c r="FA37" s="371"/>
      <c r="FB37" s="371"/>
      <c r="FC37" s="371"/>
      <c r="FD37" s="371"/>
      <c r="FE37" s="371"/>
      <c r="FF37" s="371"/>
      <c r="FG37" s="371"/>
      <c r="FH37" s="371"/>
      <c r="FI37" s="371"/>
      <c r="FJ37" s="371"/>
      <c r="FK37" s="371"/>
      <c r="FL37" s="371"/>
      <c r="FM37" s="371"/>
      <c r="FN37" s="371"/>
      <c r="FO37" s="371"/>
      <c r="FP37" s="371"/>
    </row>
    <row r="38" spans="1:185" s="10" customFormat="1" ht="12.75" customHeight="1">
      <c r="A38" s="151"/>
      <c r="B38" s="111" t="s">
        <v>158</v>
      </c>
      <c r="C38" s="177">
        <v>7.35</v>
      </c>
      <c r="D38" s="209"/>
      <c r="E38" s="209"/>
      <c r="F38" s="566"/>
      <c r="G38" s="117" t="s">
        <v>132</v>
      </c>
      <c r="H38" s="480">
        <v>297</v>
      </c>
      <c r="I38" s="68">
        <v>170</v>
      </c>
      <c r="J38" s="54" t="s">
        <v>132</v>
      </c>
      <c r="K38" s="117" t="s">
        <v>133</v>
      </c>
      <c r="L38" s="65">
        <v>11.7</v>
      </c>
      <c r="M38" s="68" t="s">
        <v>132</v>
      </c>
      <c r="N38" s="434">
        <v>570</v>
      </c>
      <c r="O38" s="525">
        <v>90.2</v>
      </c>
      <c r="P38" s="434" t="s">
        <v>529</v>
      </c>
      <c r="Q38" s="54" t="s">
        <v>530</v>
      </c>
      <c r="R38" s="434" t="s">
        <v>140</v>
      </c>
      <c r="S38" s="481">
        <v>480</v>
      </c>
      <c r="T38" s="94">
        <v>26</v>
      </c>
      <c r="U38" s="481">
        <v>400</v>
      </c>
      <c r="V38" s="481">
        <v>256</v>
      </c>
      <c r="W38" s="435" t="s">
        <v>148</v>
      </c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371"/>
      <c r="AL38" s="371"/>
      <c r="AM38" s="371"/>
      <c r="AN38" s="371"/>
      <c r="AO38" s="371"/>
      <c r="AP38" s="371"/>
      <c r="AQ38" s="371"/>
      <c r="AR38" s="371"/>
      <c r="AS38" s="371"/>
      <c r="AT38" s="371"/>
      <c r="AU38" s="371"/>
      <c r="AV38" s="371"/>
      <c r="AW38" s="371"/>
      <c r="AX38" s="371"/>
      <c r="AY38" s="371"/>
      <c r="AZ38" s="371"/>
      <c r="BA38" s="371"/>
      <c r="BB38" s="371"/>
      <c r="BC38" s="371"/>
      <c r="BD38" s="371"/>
      <c r="BE38" s="371"/>
      <c r="BF38" s="371"/>
      <c r="BG38" s="371"/>
      <c r="BH38" s="371"/>
      <c r="BI38" s="371"/>
      <c r="BJ38" s="371"/>
      <c r="BK38" s="371"/>
      <c r="BL38" s="371"/>
      <c r="BM38" s="371"/>
      <c r="BN38" s="371"/>
      <c r="BO38" s="371"/>
      <c r="BP38" s="371"/>
      <c r="BQ38" s="371"/>
      <c r="BR38" s="371"/>
      <c r="BS38" s="371"/>
      <c r="BT38" s="371"/>
      <c r="BU38" s="371"/>
      <c r="BV38" s="371"/>
      <c r="BW38" s="371"/>
      <c r="BX38" s="371"/>
      <c r="BY38" s="371"/>
      <c r="BZ38" s="371"/>
      <c r="CA38" s="371"/>
      <c r="CB38" s="371"/>
      <c r="CC38" s="371"/>
      <c r="CD38" s="371"/>
      <c r="CE38" s="371"/>
      <c r="CF38" s="371"/>
      <c r="CG38" s="371"/>
      <c r="CH38" s="371"/>
      <c r="CI38" s="371"/>
      <c r="CJ38" s="371"/>
      <c r="CK38" s="371"/>
      <c r="CL38" s="371"/>
      <c r="CM38" s="371"/>
      <c r="CN38" s="371"/>
      <c r="CO38" s="371"/>
      <c r="CP38" s="371"/>
      <c r="CQ38" s="371"/>
      <c r="CR38" s="371"/>
      <c r="CS38" s="371"/>
      <c r="CT38" s="371"/>
      <c r="CU38" s="371"/>
      <c r="CV38" s="371"/>
      <c r="CW38" s="371"/>
      <c r="CX38" s="371"/>
      <c r="CY38" s="371"/>
      <c r="CZ38" s="371"/>
      <c r="DA38" s="371"/>
      <c r="DB38" s="371"/>
      <c r="DC38" s="371"/>
      <c r="DD38" s="371"/>
      <c r="DE38" s="371"/>
      <c r="DF38" s="371"/>
      <c r="DG38" s="371"/>
      <c r="DH38" s="371"/>
      <c r="DI38" s="371"/>
      <c r="DJ38" s="371"/>
      <c r="DK38" s="371"/>
      <c r="DL38" s="371"/>
      <c r="DM38" s="371"/>
      <c r="DN38" s="371"/>
      <c r="DO38" s="371"/>
      <c r="DP38" s="371"/>
      <c r="DQ38" s="371"/>
      <c r="DR38" s="371"/>
      <c r="DS38" s="371"/>
      <c r="DT38" s="371"/>
      <c r="DU38" s="371"/>
      <c r="DV38" s="371"/>
      <c r="DW38" s="371"/>
      <c r="DX38" s="371"/>
      <c r="DY38" s="371"/>
      <c r="DZ38" s="371"/>
      <c r="EA38" s="371"/>
      <c r="EB38" s="371"/>
      <c r="EC38" s="371"/>
      <c r="ED38" s="371"/>
      <c r="EE38" s="371"/>
      <c r="EF38" s="371"/>
      <c r="EG38" s="371"/>
      <c r="EH38" s="371"/>
      <c r="EI38" s="371"/>
      <c r="EJ38" s="371"/>
      <c r="EK38" s="371"/>
      <c r="EL38" s="371"/>
      <c r="EM38" s="371"/>
      <c r="EN38" s="371"/>
      <c r="EO38" s="371"/>
      <c r="EP38" s="371"/>
      <c r="EQ38" s="371"/>
      <c r="ER38" s="371"/>
      <c r="ES38" s="371"/>
      <c r="ET38" s="371"/>
      <c r="EU38" s="371"/>
      <c r="EV38" s="371"/>
      <c r="EW38" s="371"/>
      <c r="EX38" s="371"/>
      <c r="EY38" s="371"/>
      <c r="EZ38" s="371"/>
      <c r="FA38" s="371"/>
      <c r="FB38" s="371"/>
      <c r="FC38" s="371"/>
      <c r="FD38" s="371"/>
      <c r="FE38" s="371"/>
      <c r="FF38" s="371"/>
      <c r="FG38" s="371"/>
      <c r="FH38" s="371"/>
      <c r="FI38" s="371"/>
      <c r="FJ38" s="371"/>
      <c r="FK38" s="371"/>
      <c r="FL38" s="371"/>
      <c r="FM38" s="371"/>
      <c r="FN38" s="371"/>
      <c r="FO38" s="371"/>
      <c r="FP38" s="371"/>
      <c r="FQ38" s="371"/>
      <c r="FR38" s="371"/>
      <c r="FS38" s="371"/>
      <c r="FT38" s="371"/>
      <c r="FU38" s="371"/>
      <c r="FV38" s="371"/>
      <c r="FW38" s="371"/>
      <c r="FX38" s="371"/>
      <c r="FY38" s="371"/>
      <c r="FZ38" s="371"/>
      <c r="GA38" s="371"/>
      <c r="GB38" s="371"/>
      <c r="GC38" s="371"/>
    </row>
    <row r="39" spans="1:185" s="371" customFormat="1" ht="12.75" customHeight="1">
      <c r="A39" s="84"/>
      <c r="B39" s="111" t="s">
        <v>316</v>
      </c>
      <c r="C39" s="68">
        <v>7.3</v>
      </c>
      <c r="D39" s="68" t="e">
        <f>+#REF!/61.02+H39/35.45+L39/96.06/2</f>
        <v>#REF!</v>
      </c>
      <c r="E39" s="54" t="e">
        <f>+I39/1000/17.04+O39/20.04+S39/1000/55.85/2+T39/24.31/2+#REF!/39.1+#REF!/22.99</f>
        <v>#REF!</v>
      </c>
      <c r="F39" s="54"/>
      <c r="G39" s="54" t="s">
        <v>194</v>
      </c>
      <c r="H39" s="480">
        <v>290</v>
      </c>
      <c r="I39" s="68">
        <v>300</v>
      </c>
      <c r="J39" s="54" t="s">
        <v>194</v>
      </c>
      <c r="K39" s="54" t="s">
        <v>133</v>
      </c>
      <c r="L39" s="65">
        <v>12.5</v>
      </c>
      <c r="M39" s="54">
        <v>5</v>
      </c>
      <c r="N39" s="54">
        <v>640</v>
      </c>
      <c r="O39" s="518">
        <v>135</v>
      </c>
      <c r="P39" s="54" t="s">
        <v>75</v>
      </c>
      <c r="Q39" s="54">
        <v>1</v>
      </c>
      <c r="R39" s="54" t="s">
        <v>75</v>
      </c>
      <c r="S39" s="480">
        <v>1190</v>
      </c>
      <c r="T39" s="54">
        <v>36.5</v>
      </c>
      <c r="U39" s="480">
        <v>580</v>
      </c>
      <c r="V39" s="481">
        <v>281</v>
      </c>
      <c r="W39" s="65" t="s">
        <v>148</v>
      </c>
      <c r="FM39" s="372"/>
      <c r="FN39" s="372"/>
      <c r="FO39" s="372"/>
      <c r="FP39" s="372"/>
      <c r="FQ39" s="372"/>
      <c r="FR39" s="372"/>
      <c r="FS39" s="372"/>
      <c r="FT39" s="372"/>
      <c r="FU39" s="372"/>
      <c r="FV39" s="372"/>
      <c r="FW39" s="372"/>
      <c r="FX39" s="372"/>
      <c r="FY39" s="372"/>
      <c r="FZ39" s="372"/>
      <c r="GA39" s="372"/>
      <c r="GB39" s="372"/>
      <c r="GC39" s="372"/>
    </row>
    <row r="40" spans="1:185" s="371" customFormat="1" ht="12.75" customHeight="1">
      <c r="A40" s="546"/>
      <c r="B40" s="210" t="s">
        <v>350</v>
      </c>
      <c r="C40" s="209">
        <v>7.29</v>
      </c>
      <c r="D40" s="567"/>
      <c r="E40" s="568"/>
      <c r="F40" s="569"/>
      <c r="G40" s="204">
        <v>80</v>
      </c>
      <c r="H40" s="486">
        <v>288</v>
      </c>
      <c r="I40" s="209">
        <v>60</v>
      </c>
      <c r="J40" s="204" t="s">
        <v>194</v>
      </c>
      <c r="K40" s="204" t="s">
        <v>133</v>
      </c>
      <c r="L40" s="210">
        <v>11.7</v>
      </c>
      <c r="M40" s="209">
        <v>90</v>
      </c>
      <c r="N40" s="204">
        <v>510</v>
      </c>
      <c r="O40" s="548">
        <v>103</v>
      </c>
      <c r="P40" s="204">
        <v>1</v>
      </c>
      <c r="Q40" s="204">
        <v>1</v>
      </c>
      <c r="R40" s="204">
        <v>3</v>
      </c>
      <c r="S40" s="486">
        <v>830</v>
      </c>
      <c r="T40" s="204">
        <v>25.7</v>
      </c>
      <c r="U40" s="486">
        <v>460</v>
      </c>
      <c r="V40" s="493">
        <v>284</v>
      </c>
      <c r="W40" s="210">
        <v>91</v>
      </c>
      <c r="FM40" s="372"/>
      <c r="FN40" s="372"/>
      <c r="FO40" s="372"/>
      <c r="FP40" s="372"/>
      <c r="FQ40" s="372"/>
      <c r="FR40" s="372"/>
      <c r="FS40" s="372"/>
      <c r="FT40" s="372"/>
      <c r="FU40" s="372"/>
      <c r="FV40" s="372"/>
      <c r="FW40" s="372"/>
      <c r="FX40" s="372"/>
      <c r="FY40" s="372"/>
      <c r="FZ40" s="372"/>
      <c r="GA40" s="372"/>
      <c r="GB40" s="372"/>
      <c r="GC40" s="372"/>
    </row>
    <row r="41" spans="1:185" s="371" customFormat="1" ht="12.75" customHeight="1">
      <c r="A41" s="573"/>
      <c r="B41" s="210" t="s">
        <v>392</v>
      </c>
      <c r="C41" s="206">
        <v>7.29</v>
      </c>
      <c r="D41" s="570"/>
      <c r="E41" s="571"/>
      <c r="F41" s="572"/>
      <c r="G41" s="204" t="s">
        <v>132</v>
      </c>
      <c r="H41" s="380">
        <v>232</v>
      </c>
      <c r="I41" s="206">
        <v>170</v>
      </c>
      <c r="J41" s="207">
        <v>330</v>
      </c>
      <c r="K41" s="204" t="s">
        <v>133</v>
      </c>
      <c r="L41" s="208">
        <v>12</v>
      </c>
      <c r="M41" s="209">
        <v>11</v>
      </c>
      <c r="N41" s="204">
        <v>510</v>
      </c>
      <c r="O41" s="548">
        <v>94.9</v>
      </c>
      <c r="P41" s="204">
        <v>3</v>
      </c>
      <c r="Q41" s="204" t="s">
        <v>75</v>
      </c>
      <c r="R41" s="204">
        <v>6</v>
      </c>
      <c r="S41" s="493">
        <v>860</v>
      </c>
      <c r="T41" s="204">
        <v>24.7</v>
      </c>
      <c r="U41" s="487">
        <v>420</v>
      </c>
      <c r="V41" s="493">
        <v>258</v>
      </c>
      <c r="W41" s="210">
        <v>6</v>
      </c>
      <c r="FM41" s="372"/>
      <c r="FN41" s="372"/>
      <c r="FO41" s="372"/>
      <c r="FP41" s="372"/>
      <c r="FQ41" s="372"/>
      <c r="FR41" s="372"/>
      <c r="FS41" s="372"/>
      <c r="FT41" s="372"/>
      <c r="FU41" s="372"/>
      <c r="FV41" s="372"/>
      <c r="FW41" s="372"/>
      <c r="FX41" s="372"/>
      <c r="FY41" s="372"/>
      <c r="FZ41" s="372"/>
      <c r="GA41" s="372"/>
      <c r="GB41" s="372"/>
      <c r="GC41" s="372"/>
    </row>
    <row r="42" spans="1:185" s="371" customFormat="1" ht="12.75" customHeight="1">
      <c r="A42" s="546"/>
      <c r="B42" s="210" t="s">
        <v>426</v>
      </c>
      <c r="C42" s="206">
        <v>7.38</v>
      </c>
      <c r="D42" s="570"/>
      <c r="E42" s="571"/>
      <c r="F42" s="572"/>
      <c r="G42" s="204">
        <v>190</v>
      </c>
      <c r="H42" s="486">
        <v>275</v>
      </c>
      <c r="I42" s="206">
        <v>90</v>
      </c>
      <c r="J42" s="204" t="s">
        <v>132</v>
      </c>
      <c r="K42" s="204" t="s">
        <v>133</v>
      </c>
      <c r="L42" s="208">
        <v>10.1</v>
      </c>
      <c r="M42" s="209">
        <v>15</v>
      </c>
      <c r="N42" s="204">
        <v>600</v>
      </c>
      <c r="O42" s="548">
        <v>112</v>
      </c>
      <c r="P42" s="204">
        <v>2</v>
      </c>
      <c r="Q42" s="204" t="s">
        <v>75</v>
      </c>
      <c r="R42" s="204" t="s">
        <v>75</v>
      </c>
      <c r="S42" s="493">
        <v>620</v>
      </c>
      <c r="T42" s="204">
        <v>39.299999999999997</v>
      </c>
      <c r="U42" s="487">
        <v>460</v>
      </c>
      <c r="V42" s="493">
        <v>420</v>
      </c>
      <c r="W42" s="210" t="s">
        <v>148</v>
      </c>
      <c r="FM42" s="372"/>
      <c r="FN42" s="372"/>
      <c r="FO42" s="372"/>
      <c r="FP42" s="372"/>
      <c r="FQ42" s="372"/>
      <c r="FR42" s="372"/>
      <c r="FS42" s="372"/>
      <c r="FT42" s="372"/>
      <c r="FU42" s="372"/>
      <c r="FV42" s="372"/>
      <c r="FW42" s="372"/>
      <c r="FX42" s="372"/>
      <c r="FY42" s="372"/>
      <c r="FZ42" s="372"/>
      <c r="GA42" s="372"/>
      <c r="GB42" s="372"/>
      <c r="GC42" s="372"/>
    </row>
    <row r="43" spans="1:185" s="10" customFormat="1" ht="12.75" customHeight="1">
      <c r="A43" s="259"/>
      <c r="B43" s="574" t="s">
        <v>462</v>
      </c>
      <c r="C43" s="532">
        <v>7.36</v>
      </c>
      <c r="D43" s="204"/>
      <c r="E43" s="204"/>
      <c r="F43" s="204"/>
      <c r="G43" s="215">
        <v>160</v>
      </c>
      <c r="H43" s="493">
        <v>289</v>
      </c>
      <c r="I43" s="378">
        <v>110</v>
      </c>
      <c r="J43" s="215" t="s">
        <v>132</v>
      </c>
      <c r="K43" s="215" t="s">
        <v>133</v>
      </c>
      <c r="L43" s="377">
        <v>13.2</v>
      </c>
      <c r="M43" s="215" t="s">
        <v>148</v>
      </c>
      <c r="N43" s="215">
        <v>530</v>
      </c>
      <c r="O43" s="205">
        <v>108</v>
      </c>
      <c r="P43" s="215">
        <v>2</v>
      </c>
      <c r="Q43" s="215">
        <v>1</v>
      </c>
      <c r="R43" s="215" t="s">
        <v>75</v>
      </c>
      <c r="S43" s="493">
        <v>640</v>
      </c>
      <c r="T43" s="215">
        <v>28.3</v>
      </c>
      <c r="U43" s="496">
        <v>500</v>
      </c>
      <c r="V43" s="493">
        <v>272</v>
      </c>
      <c r="W43" s="210" t="s">
        <v>148</v>
      </c>
      <c r="Y43" s="371"/>
      <c r="Z43" s="371"/>
      <c r="AA43" s="371"/>
      <c r="AB43" s="371"/>
      <c r="AC43" s="371"/>
      <c r="AD43" s="371"/>
      <c r="AE43" s="371"/>
      <c r="AF43" s="371"/>
      <c r="AG43" s="371"/>
      <c r="AH43" s="371"/>
      <c r="AI43" s="371"/>
      <c r="AJ43" s="371"/>
      <c r="AK43" s="371"/>
      <c r="AL43" s="371"/>
      <c r="AM43" s="371"/>
      <c r="AN43" s="371"/>
      <c r="AO43" s="371"/>
      <c r="AP43" s="371"/>
      <c r="AQ43" s="371"/>
      <c r="AR43" s="371"/>
      <c r="AS43" s="371"/>
      <c r="AT43" s="371"/>
      <c r="AU43" s="371"/>
      <c r="AV43" s="371"/>
      <c r="AW43" s="371"/>
      <c r="AX43" s="371"/>
      <c r="AY43" s="371"/>
      <c r="AZ43" s="371"/>
      <c r="BA43" s="371"/>
      <c r="BB43" s="371"/>
      <c r="BC43" s="371"/>
      <c r="BD43" s="371"/>
      <c r="BE43" s="371"/>
      <c r="BF43" s="371"/>
      <c r="BG43" s="371"/>
      <c r="BH43" s="371"/>
      <c r="BI43" s="371"/>
      <c r="BJ43" s="371"/>
      <c r="BK43" s="371"/>
      <c r="BL43" s="371"/>
      <c r="BM43" s="371"/>
      <c r="BN43" s="371"/>
      <c r="BO43" s="371"/>
      <c r="BP43" s="371"/>
      <c r="BQ43" s="371"/>
      <c r="BR43" s="371"/>
      <c r="BS43" s="371"/>
      <c r="BT43" s="371"/>
      <c r="BU43" s="371"/>
      <c r="BV43" s="371"/>
      <c r="BW43" s="371"/>
      <c r="BX43" s="371"/>
      <c r="BY43" s="371"/>
      <c r="BZ43" s="371"/>
      <c r="CA43" s="371"/>
      <c r="CB43" s="371"/>
      <c r="CC43" s="371"/>
      <c r="CD43" s="371"/>
      <c r="CE43" s="371"/>
      <c r="CF43" s="371"/>
      <c r="CG43" s="371"/>
      <c r="CH43" s="371"/>
      <c r="CI43" s="371"/>
      <c r="CJ43" s="371"/>
      <c r="CK43" s="371"/>
      <c r="CL43" s="371"/>
      <c r="CM43" s="371"/>
      <c r="CN43" s="371"/>
      <c r="CO43" s="371"/>
      <c r="CP43" s="371"/>
      <c r="CQ43" s="371"/>
      <c r="CR43" s="371"/>
      <c r="CS43" s="371"/>
      <c r="CT43" s="371"/>
      <c r="CU43" s="371"/>
      <c r="CV43" s="371"/>
      <c r="CW43" s="371"/>
      <c r="CX43" s="371"/>
      <c r="CY43" s="371"/>
      <c r="CZ43" s="371"/>
      <c r="DA43" s="371"/>
      <c r="DB43" s="371"/>
      <c r="DC43" s="371"/>
      <c r="DD43" s="371"/>
      <c r="DE43" s="371"/>
      <c r="DF43" s="371"/>
      <c r="DG43" s="371"/>
      <c r="DH43" s="371"/>
      <c r="DI43" s="371"/>
      <c r="DJ43" s="371"/>
      <c r="DK43" s="371"/>
      <c r="DL43" s="371"/>
      <c r="DM43" s="371"/>
      <c r="DN43" s="371"/>
      <c r="DO43" s="371"/>
      <c r="DP43" s="371"/>
      <c r="DQ43" s="371"/>
      <c r="DR43" s="371"/>
      <c r="DS43" s="371"/>
      <c r="DT43" s="371"/>
      <c r="DU43" s="371"/>
      <c r="DV43" s="371"/>
      <c r="DW43" s="371"/>
      <c r="DX43" s="371"/>
      <c r="DY43" s="371"/>
      <c r="DZ43" s="371"/>
      <c r="EA43" s="371"/>
      <c r="EB43" s="371"/>
      <c r="EC43" s="371"/>
      <c r="ED43" s="371"/>
      <c r="EE43" s="371"/>
      <c r="EF43" s="371"/>
      <c r="EG43" s="371"/>
      <c r="EH43" s="371"/>
      <c r="EI43" s="371"/>
      <c r="EJ43" s="371"/>
      <c r="EK43" s="371"/>
      <c r="EL43" s="371"/>
      <c r="EM43" s="371"/>
      <c r="EN43" s="371"/>
      <c r="EO43" s="371"/>
      <c r="EP43" s="371"/>
      <c r="EQ43" s="371"/>
      <c r="ER43" s="371"/>
      <c r="ES43" s="371"/>
      <c r="ET43" s="371"/>
      <c r="EU43" s="371"/>
      <c r="EV43" s="371"/>
      <c r="EW43" s="371"/>
      <c r="EX43" s="371"/>
      <c r="EY43" s="371"/>
      <c r="EZ43" s="371"/>
      <c r="FA43" s="371"/>
      <c r="FB43" s="371"/>
      <c r="FC43" s="371"/>
      <c r="FD43" s="371"/>
      <c r="FE43" s="371"/>
      <c r="FF43" s="371"/>
      <c r="FG43" s="371"/>
      <c r="FH43" s="371"/>
      <c r="FI43" s="371"/>
      <c r="FJ43" s="371"/>
      <c r="FK43" s="371"/>
      <c r="FL43" s="371"/>
      <c r="FM43" s="371"/>
      <c r="FN43" s="371"/>
      <c r="FO43" s="371"/>
      <c r="FP43" s="371"/>
      <c r="FQ43" s="371"/>
      <c r="FR43" s="371"/>
      <c r="FS43" s="371"/>
      <c r="FT43" s="371"/>
      <c r="FU43" s="371"/>
      <c r="FV43" s="371"/>
      <c r="FW43" s="371"/>
      <c r="FX43" s="371"/>
      <c r="FY43" s="371"/>
      <c r="FZ43" s="371"/>
      <c r="GA43" s="371"/>
      <c r="GB43" s="371"/>
    </row>
    <row r="44" spans="1:185" s="10" customFormat="1" ht="12.75" customHeight="1">
      <c r="A44" s="217"/>
      <c r="B44" s="575" t="s">
        <v>505</v>
      </c>
      <c r="C44" s="350">
        <v>7.5</v>
      </c>
      <c r="D44" s="576"/>
      <c r="E44" s="577"/>
      <c r="F44" s="577"/>
      <c r="G44" s="215" t="s">
        <v>197</v>
      </c>
      <c r="H44" s="497">
        <v>300</v>
      </c>
      <c r="I44" s="578" t="s">
        <v>374</v>
      </c>
      <c r="J44" s="215" t="s">
        <v>197</v>
      </c>
      <c r="K44" s="215" t="s">
        <v>133</v>
      </c>
      <c r="L44" s="210">
        <v>11.3</v>
      </c>
      <c r="M44" s="378">
        <v>30</v>
      </c>
      <c r="N44" s="215">
        <v>530</v>
      </c>
      <c r="O44" s="205">
        <v>102</v>
      </c>
      <c r="P44" s="215">
        <v>1.9</v>
      </c>
      <c r="Q44" s="238">
        <v>1</v>
      </c>
      <c r="R44" s="215">
        <v>0.4</v>
      </c>
      <c r="S44" s="493">
        <v>570</v>
      </c>
      <c r="T44" s="378">
        <v>28.3</v>
      </c>
      <c r="U44" s="493">
        <v>383</v>
      </c>
      <c r="V44" s="493">
        <v>275</v>
      </c>
      <c r="W44" s="210">
        <v>1</v>
      </c>
      <c r="X44" s="376"/>
      <c r="Y44" s="371"/>
      <c r="Z44" s="371"/>
      <c r="AA44" s="371"/>
      <c r="AB44" s="371"/>
      <c r="AC44" s="371"/>
      <c r="AD44" s="371"/>
      <c r="AE44" s="371"/>
      <c r="AF44" s="371"/>
      <c r="AG44" s="371"/>
      <c r="AH44" s="371"/>
      <c r="AI44" s="371"/>
      <c r="AJ44" s="371"/>
      <c r="AK44" s="371"/>
      <c r="AL44" s="371"/>
      <c r="AM44" s="371"/>
      <c r="AN44" s="371"/>
      <c r="AO44" s="371"/>
      <c r="AP44" s="371"/>
      <c r="AQ44" s="371"/>
      <c r="AR44" s="371"/>
      <c r="AS44" s="371"/>
      <c r="AT44" s="371"/>
      <c r="AU44" s="371"/>
      <c r="AV44" s="371"/>
      <c r="AW44" s="371"/>
      <c r="AX44" s="371"/>
      <c r="AY44" s="371"/>
      <c r="AZ44" s="371"/>
      <c r="BA44" s="371"/>
      <c r="BB44" s="371"/>
      <c r="BC44" s="371"/>
      <c r="BD44" s="371"/>
      <c r="BE44" s="371"/>
      <c r="BF44" s="371"/>
      <c r="BG44" s="371"/>
      <c r="BH44" s="371"/>
      <c r="BI44" s="371"/>
      <c r="BJ44" s="371"/>
      <c r="BK44" s="371"/>
      <c r="BL44" s="371"/>
      <c r="BM44" s="371"/>
      <c r="BN44" s="371"/>
      <c r="BO44" s="371"/>
      <c r="BP44" s="371"/>
      <c r="BQ44" s="371"/>
      <c r="BR44" s="371"/>
      <c r="BS44" s="371"/>
      <c r="BT44" s="371"/>
      <c r="BU44" s="371"/>
      <c r="BV44" s="371"/>
      <c r="BW44" s="371"/>
      <c r="BX44" s="371"/>
      <c r="BY44" s="371"/>
      <c r="BZ44" s="371"/>
      <c r="CA44" s="371"/>
      <c r="CB44" s="371"/>
      <c r="CC44" s="371"/>
      <c r="CD44" s="371"/>
      <c r="CE44" s="371"/>
      <c r="CF44" s="371"/>
      <c r="CG44" s="371"/>
      <c r="CH44" s="371"/>
      <c r="CI44" s="371"/>
      <c r="CJ44" s="371"/>
      <c r="CK44" s="371"/>
      <c r="CL44" s="371"/>
      <c r="CM44" s="371"/>
      <c r="CN44" s="371"/>
      <c r="CO44" s="371"/>
      <c r="CP44" s="371"/>
      <c r="CQ44" s="371"/>
      <c r="CR44" s="371"/>
      <c r="CS44" s="371"/>
      <c r="CT44" s="371"/>
      <c r="CU44" s="371"/>
      <c r="CV44" s="371"/>
      <c r="CW44" s="371"/>
      <c r="CX44" s="371"/>
      <c r="CY44" s="371"/>
      <c r="CZ44" s="371"/>
      <c r="DA44" s="371"/>
      <c r="DB44" s="371"/>
      <c r="DC44" s="371"/>
      <c r="DD44" s="371"/>
      <c r="DE44" s="371"/>
      <c r="DF44" s="371"/>
      <c r="DG44" s="371"/>
      <c r="DH44" s="371"/>
      <c r="DI44" s="371"/>
      <c r="DJ44" s="371"/>
      <c r="DK44" s="371"/>
      <c r="DL44" s="371"/>
      <c r="DM44" s="371"/>
      <c r="DN44" s="371"/>
      <c r="DO44" s="371"/>
      <c r="DP44" s="371"/>
      <c r="DQ44" s="371"/>
      <c r="DR44" s="371"/>
      <c r="DS44" s="371"/>
      <c r="DT44" s="371"/>
      <c r="DU44" s="371"/>
      <c r="DV44" s="371"/>
      <c r="DW44" s="371"/>
      <c r="DX44" s="371"/>
      <c r="DY44" s="371"/>
      <c r="DZ44" s="371"/>
      <c r="EA44" s="371"/>
      <c r="EB44" s="371"/>
      <c r="EC44" s="371"/>
      <c r="ED44" s="371"/>
      <c r="EE44" s="371"/>
      <c r="EF44" s="371"/>
      <c r="EG44" s="371"/>
      <c r="EH44" s="371"/>
      <c r="EI44" s="371"/>
      <c r="EJ44" s="371"/>
      <c r="EK44" s="371"/>
      <c r="EL44" s="371"/>
      <c r="EM44" s="371"/>
      <c r="EN44" s="371"/>
      <c r="EO44" s="371"/>
      <c r="EP44" s="371"/>
      <c r="EQ44" s="371"/>
      <c r="ER44" s="371"/>
      <c r="ES44" s="371"/>
      <c r="ET44" s="371"/>
      <c r="EU44" s="371"/>
      <c r="EV44" s="371"/>
      <c r="EW44" s="371"/>
      <c r="EX44" s="371"/>
      <c r="EY44" s="371"/>
      <c r="EZ44" s="371"/>
      <c r="FA44" s="371"/>
      <c r="FB44" s="371"/>
      <c r="FC44" s="371"/>
      <c r="FD44" s="371"/>
      <c r="FE44" s="371"/>
      <c r="FF44" s="371"/>
      <c r="FG44" s="371"/>
      <c r="FH44" s="371"/>
      <c r="FI44" s="371"/>
      <c r="FJ44" s="371"/>
      <c r="FK44" s="371"/>
      <c r="FL44" s="371"/>
      <c r="FM44" s="371"/>
      <c r="FN44" s="371"/>
      <c r="FO44" s="371"/>
      <c r="FP44" s="371"/>
      <c r="FQ44" s="371"/>
    </row>
    <row r="45" spans="1:185" s="10" customFormat="1" ht="12.75" customHeight="1">
      <c r="A45" s="84" t="s">
        <v>60</v>
      </c>
      <c r="B45" s="432" t="s">
        <v>204</v>
      </c>
      <c r="C45" s="68">
        <v>7.49</v>
      </c>
      <c r="D45" s="68"/>
      <c r="E45" s="54"/>
      <c r="F45" s="517"/>
      <c r="G45" s="54" t="s">
        <v>194</v>
      </c>
      <c r="H45" s="480">
        <v>309</v>
      </c>
      <c r="I45" s="68">
        <v>160</v>
      </c>
      <c r="J45" s="54" t="s">
        <v>194</v>
      </c>
      <c r="K45" s="54" t="s">
        <v>133</v>
      </c>
      <c r="L45" s="65">
        <v>12.5</v>
      </c>
      <c r="M45" s="68">
        <v>26</v>
      </c>
      <c r="N45" s="54">
        <v>670</v>
      </c>
      <c r="O45" s="518">
        <v>153</v>
      </c>
      <c r="P45" s="54">
        <v>1</v>
      </c>
      <c r="Q45" s="54">
        <v>1</v>
      </c>
      <c r="R45" s="54">
        <v>1</v>
      </c>
      <c r="S45" s="481">
        <v>400</v>
      </c>
      <c r="T45" s="54">
        <v>36.4</v>
      </c>
      <c r="U45" s="481">
        <v>560</v>
      </c>
      <c r="V45" s="481">
        <v>324</v>
      </c>
      <c r="W45" s="435">
        <v>8</v>
      </c>
      <c r="Y45" s="371"/>
      <c r="Z45" s="371"/>
      <c r="AA45" s="371"/>
      <c r="AB45" s="371"/>
      <c r="AC45" s="371"/>
      <c r="AD45" s="371"/>
      <c r="AE45" s="371"/>
      <c r="AF45" s="371"/>
      <c r="AG45" s="371"/>
      <c r="AH45" s="371"/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1"/>
      <c r="AZ45" s="371"/>
      <c r="BA45" s="371"/>
      <c r="BB45" s="371"/>
      <c r="BC45" s="371"/>
      <c r="BD45" s="371"/>
      <c r="BE45" s="371"/>
      <c r="BF45" s="371"/>
      <c r="BG45" s="371"/>
      <c r="BH45" s="371"/>
      <c r="BI45" s="371"/>
      <c r="BJ45" s="371"/>
      <c r="BK45" s="371"/>
      <c r="BL45" s="371"/>
      <c r="BM45" s="371"/>
      <c r="BN45" s="371"/>
      <c r="BO45" s="371"/>
      <c r="BP45" s="371"/>
      <c r="BQ45" s="371"/>
      <c r="BR45" s="371"/>
      <c r="BS45" s="371"/>
      <c r="BT45" s="371"/>
      <c r="BU45" s="371"/>
      <c r="BV45" s="371"/>
      <c r="BW45" s="371"/>
      <c r="BX45" s="371"/>
      <c r="BY45" s="371"/>
      <c r="BZ45" s="371"/>
      <c r="CA45" s="371"/>
      <c r="CB45" s="371"/>
      <c r="CC45" s="371"/>
      <c r="CD45" s="371"/>
      <c r="CE45" s="371"/>
      <c r="CF45" s="371"/>
      <c r="CG45" s="371"/>
      <c r="CH45" s="371"/>
      <c r="CI45" s="371"/>
      <c r="CJ45" s="371"/>
      <c r="CK45" s="371"/>
      <c r="CL45" s="371"/>
      <c r="CM45" s="371"/>
      <c r="CN45" s="371"/>
      <c r="CO45" s="371"/>
      <c r="CP45" s="371"/>
      <c r="CQ45" s="371"/>
      <c r="CR45" s="371"/>
      <c r="CS45" s="371"/>
      <c r="CT45" s="371"/>
      <c r="CU45" s="371"/>
      <c r="CV45" s="371"/>
      <c r="CW45" s="371"/>
      <c r="CX45" s="371"/>
      <c r="CY45" s="371"/>
      <c r="CZ45" s="371"/>
      <c r="DA45" s="371"/>
      <c r="DB45" s="371"/>
      <c r="DC45" s="371"/>
      <c r="DD45" s="371"/>
      <c r="DE45" s="371"/>
      <c r="DF45" s="371"/>
      <c r="DG45" s="371"/>
      <c r="DH45" s="371"/>
      <c r="DI45" s="371"/>
      <c r="DJ45" s="371"/>
      <c r="DK45" s="371"/>
      <c r="DL45" s="371"/>
      <c r="DM45" s="371"/>
      <c r="DN45" s="371"/>
      <c r="DO45" s="371"/>
      <c r="DP45" s="371"/>
      <c r="DQ45" s="371"/>
      <c r="DR45" s="371"/>
      <c r="DS45" s="371"/>
      <c r="DT45" s="371"/>
      <c r="DU45" s="371"/>
      <c r="DV45" s="371"/>
      <c r="DW45" s="371"/>
      <c r="DX45" s="371"/>
      <c r="DY45" s="371"/>
      <c r="DZ45" s="371"/>
      <c r="EA45" s="371"/>
      <c r="EB45" s="371"/>
      <c r="EC45" s="371"/>
      <c r="ED45" s="371"/>
      <c r="EE45" s="371"/>
      <c r="EF45" s="371"/>
      <c r="EG45" s="371"/>
      <c r="EH45" s="371"/>
      <c r="EI45" s="371"/>
      <c r="EJ45" s="371"/>
      <c r="EK45" s="371"/>
      <c r="EL45" s="371"/>
      <c r="EM45" s="371"/>
      <c r="EN45" s="371"/>
      <c r="EO45" s="371"/>
      <c r="EP45" s="371"/>
      <c r="EQ45" s="371"/>
      <c r="ER45" s="371"/>
      <c r="ES45" s="371"/>
      <c r="ET45" s="371"/>
      <c r="EU45" s="371"/>
      <c r="EV45" s="371"/>
      <c r="EW45" s="371"/>
      <c r="EX45" s="371"/>
      <c r="EY45" s="371"/>
      <c r="EZ45" s="371"/>
      <c r="FA45" s="371"/>
      <c r="FB45" s="371"/>
      <c r="FC45" s="371"/>
      <c r="FD45" s="371"/>
      <c r="FE45" s="371"/>
      <c r="FF45" s="371"/>
      <c r="FG45" s="371"/>
      <c r="FH45" s="371"/>
      <c r="FI45" s="371"/>
      <c r="FJ45" s="371"/>
      <c r="FK45" s="371"/>
      <c r="FL45" s="371"/>
      <c r="FM45" s="371"/>
      <c r="FN45" s="371"/>
      <c r="FO45" s="371"/>
      <c r="FP45" s="371"/>
    </row>
    <row r="46" spans="1:185" s="10" customFormat="1" ht="12.75" customHeight="1">
      <c r="A46" s="151"/>
      <c r="B46" s="110" t="s">
        <v>213</v>
      </c>
      <c r="C46" s="75">
        <v>7.17</v>
      </c>
      <c r="D46" s="88"/>
      <c r="E46" s="564"/>
      <c r="F46" s="565"/>
      <c r="G46" s="51">
        <v>40</v>
      </c>
      <c r="H46" s="480">
        <v>280</v>
      </c>
      <c r="I46" s="75">
        <v>80</v>
      </c>
      <c r="J46" s="51" t="s">
        <v>194</v>
      </c>
      <c r="K46" s="51" t="s">
        <v>133</v>
      </c>
      <c r="L46" s="64">
        <v>11.4</v>
      </c>
      <c r="M46" s="75" t="s">
        <v>137</v>
      </c>
      <c r="N46" s="51">
        <v>380</v>
      </c>
      <c r="O46" s="553">
        <v>119</v>
      </c>
      <c r="P46" s="54" t="s">
        <v>529</v>
      </c>
      <c r="Q46" s="54" t="s">
        <v>530</v>
      </c>
      <c r="R46" s="51" t="s">
        <v>140</v>
      </c>
      <c r="S46" s="481">
        <v>400</v>
      </c>
      <c r="T46" s="51">
        <v>28.3</v>
      </c>
      <c r="U46" s="481">
        <v>520</v>
      </c>
      <c r="V46" s="481">
        <v>223</v>
      </c>
      <c r="W46" s="64" t="s">
        <v>140</v>
      </c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371"/>
      <c r="AL46" s="371"/>
      <c r="AM46" s="371"/>
      <c r="AN46" s="371"/>
      <c r="AO46" s="371"/>
      <c r="AP46" s="371"/>
      <c r="AQ46" s="371"/>
      <c r="AR46" s="371"/>
      <c r="AS46" s="371"/>
      <c r="AT46" s="371"/>
      <c r="AU46" s="371"/>
      <c r="AV46" s="371"/>
      <c r="AW46" s="371"/>
      <c r="AX46" s="371"/>
      <c r="AY46" s="371"/>
      <c r="AZ46" s="371"/>
      <c r="BA46" s="371"/>
      <c r="BB46" s="371"/>
      <c r="BC46" s="371"/>
      <c r="BD46" s="371"/>
      <c r="BE46" s="371"/>
      <c r="BF46" s="371"/>
      <c r="BG46" s="371"/>
      <c r="BH46" s="371"/>
      <c r="BI46" s="371"/>
      <c r="BJ46" s="371"/>
      <c r="BK46" s="371"/>
      <c r="BL46" s="371"/>
      <c r="BM46" s="371"/>
      <c r="BN46" s="371"/>
      <c r="BO46" s="371"/>
      <c r="BP46" s="371"/>
      <c r="BQ46" s="371"/>
      <c r="BR46" s="371"/>
      <c r="BS46" s="371"/>
      <c r="BT46" s="371"/>
      <c r="BU46" s="371"/>
      <c r="BV46" s="371"/>
      <c r="BW46" s="371"/>
      <c r="BX46" s="371"/>
      <c r="BY46" s="371"/>
      <c r="BZ46" s="371"/>
      <c r="CA46" s="371"/>
      <c r="CB46" s="371"/>
      <c r="CC46" s="371"/>
      <c r="CD46" s="371"/>
      <c r="CE46" s="371"/>
      <c r="CF46" s="371"/>
      <c r="CG46" s="371"/>
      <c r="CH46" s="371"/>
      <c r="CI46" s="371"/>
      <c r="CJ46" s="371"/>
      <c r="CK46" s="371"/>
      <c r="CL46" s="371"/>
      <c r="CM46" s="371"/>
      <c r="CN46" s="371"/>
      <c r="CO46" s="371"/>
      <c r="CP46" s="371"/>
      <c r="CQ46" s="371"/>
      <c r="CR46" s="371"/>
      <c r="CS46" s="371"/>
      <c r="CT46" s="371"/>
      <c r="CU46" s="371"/>
      <c r="CV46" s="371"/>
      <c r="CW46" s="371"/>
      <c r="CX46" s="371"/>
      <c r="CY46" s="371"/>
      <c r="CZ46" s="371"/>
      <c r="DA46" s="371"/>
      <c r="DB46" s="371"/>
      <c r="DC46" s="371"/>
      <c r="DD46" s="371"/>
      <c r="DE46" s="371"/>
      <c r="DF46" s="371"/>
      <c r="DG46" s="371"/>
      <c r="DH46" s="371"/>
      <c r="DI46" s="371"/>
      <c r="DJ46" s="371"/>
      <c r="DK46" s="371"/>
      <c r="DL46" s="371"/>
      <c r="DM46" s="371"/>
      <c r="DN46" s="371"/>
      <c r="DO46" s="371"/>
      <c r="DP46" s="371"/>
      <c r="DQ46" s="371"/>
      <c r="DR46" s="371"/>
      <c r="DS46" s="371"/>
      <c r="DT46" s="371"/>
      <c r="DU46" s="371"/>
      <c r="DV46" s="371"/>
      <c r="DW46" s="371"/>
      <c r="DX46" s="371"/>
      <c r="DY46" s="371"/>
      <c r="DZ46" s="371"/>
      <c r="EA46" s="371"/>
      <c r="EB46" s="371"/>
      <c r="EC46" s="371"/>
      <c r="ED46" s="371"/>
      <c r="EE46" s="371"/>
      <c r="EF46" s="371"/>
      <c r="EG46" s="371"/>
      <c r="EH46" s="371"/>
      <c r="EI46" s="371"/>
      <c r="EJ46" s="371"/>
      <c r="EK46" s="371"/>
      <c r="EL46" s="371"/>
      <c r="EM46" s="371"/>
      <c r="EN46" s="371"/>
      <c r="EO46" s="371"/>
      <c r="EP46" s="371"/>
      <c r="EQ46" s="371"/>
      <c r="ER46" s="371"/>
      <c r="ES46" s="371"/>
      <c r="ET46" s="371"/>
      <c r="EU46" s="371"/>
      <c r="EV46" s="371"/>
      <c r="EW46" s="371"/>
      <c r="EX46" s="371"/>
      <c r="EY46" s="371"/>
      <c r="EZ46" s="371"/>
      <c r="FA46" s="371"/>
      <c r="FB46" s="371"/>
      <c r="FC46" s="371"/>
      <c r="FD46" s="371"/>
      <c r="FE46" s="371"/>
      <c r="FF46" s="371"/>
      <c r="FG46" s="371"/>
      <c r="FH46" s="371"/>
      <c r="FI46" s="371"/>
      <c r="FJ46" s="371"/>
      <c r="FK46" s="371"/>
      <c r="FL46" s="371"/>
      <c r="FM46" s="371"/>
      <c r="FN46" s="371"/>
      <c r="FO46" s="371"/>
      <c r="FP46" s="371"/>
    </row>
    <row r="47" spans="1:185" s="10" customFormat="1" ht="12.75" customHeight="1">
      <c r="A47" s="579"/>
      <c r="B47" s="110" t="s">
        <v>199</v>
      </c>
      <c r="C47" s="75">
        <v>7.3</v>
      </c>
      <c r="D47" s="75"/>
      <c r="E47" s="51"/>
      <c r="F47" s="552"/>
      <c r="G47" s="51">
        <v>60</v>
      </c>
      <c r="H47" s="480">
        <v>318</v>
      </c>
      <c r="I47" s="75">
        <v>220</v>
      </c>
      <c r="J47" s="51" t="s">
        <v>194</v>
      </c>
      <c r="K47" s="51">
        <v>3</v>
      </c>
      <c r="L47" s="64">
        <v>15.9</v>
      </c>
      <c r="M47" s="75" t="s">
        <v>148</v>
      </c>
      <c r="N47" s="51">
        <v>630</v>
      </c>
      <c r="O47" s="553">
        <v>147</v>
      </c>
      <c r="P47" s="51" t="s">
        <v>75</v>
      </c>
      <c r="Q47" s="51">
        <v>1</v>
      </c>
      <c r="R47" s="51" t="s">
        <v>75</v>
      </c>
      <c r="S47" s="481">
        <v>300</v>
      </c>
      <c r="T47" s="51">
        <v>33.700000000000003</v>
      </c>
      <c r="U47" s="481">
        <v>550</v>
      </c>
      <c r="V47" s="481">
        <v>292</v>
      </c>
      <c r="W47" s="64">
        <v>6</v>
      </c>
      <c r="Y47" s="371"/>
      <c r="Z47" s="371"/>
      <c r="AA47" s="371"/>
      <c r="AB47" s="371"/>
      <c r="AC47" s="371"/>
      <c r="AD47" s="371"/>
      <c r="AE47" s="371"/>
      <c r="AF47" s="371"/>
      <c r="AG47" s="371"/>
      <c r="AH47" s="371"/>
      <c r="AI47" s="371"/>
      <c r="AJ47" s="371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1"/>
      <c r="AX47" s="371"/>
      <c r="AY47" s="371"/>
      <c r="AZ47" s="371"/>
      <c r="BA47" s="371"/>
      <c r="BB47" s="371"/>
      <c r="BC47" s="371"/>
      <c r="BD47" s="371"/>
      <c r="BE47" s="371"/>
      <c r="BF47" s="371"/>
      <c r="BG47" s="371"/>
      <c r="BH47" s="371"/>
      <c r="BI47" s="371"/>
      <c r="BJ47" s="371"/>
      <c r="BK47" s="371"/>
      <c r="BL47" s="371"/>
      <c r="BM47" s="371"/>
      <c r="BN47" s="371"/>
      <c r="BO47" s="371"/>
      <c r="BP47" s="371"/>
      <c r="BQ47" s="371"/>
      <c r="BR47" s="371"/>
      <c r="BS47" s="371"/>
      <c r="BT47" s="371"/>
      <c r="BU47" s="371"/>
      <c r="BV47" s="371"/>
      <c r="BW47" s="371"/>
      <c r="BX47" s="371"/>
      <c r="BY47" s="371"/>
      <c r="BZ47" s="371"/>
      <c r="CA47" s="371"/>
      <c r="CB47" s="371"/>
      <c r="CC47" s="371"/>
      <c r="CD47" s="371"/>
      <c r="CE47" s="371"/>
      <c r="CF47" s="371"/>
      <c r="CG47" s="371"/>
      <c r="CH47" s="371"/>
      <c r="CI47" s="371"/>
      <c r="CJ47" s="371"/>
      <c r="CK47" s="371"/>
      <c r="CL47" s="371"/>
      <c r="CM47" s="371"/>
      <c r="CN47" s="371"/>
      <c r="CO47" s="371"/>
      <c r="CP47" s="371"/>
      <c r="CQ47" s="371"/>
      <c r="CR47" s="371"/>
      <c r="CS47" s="371"/>
      <c r="CT47" s="371"/>
      <c r="CU47" s="371"/>
      <c r="CV47" s="371"/>
      <c r="CW47" s="371"/>
      <c r="CX47" s="371"/>
      <c r="CY47" s="371"/>
      <c r="CZ47" s="371"/>
      <c r="DA47" s="371"/>
      <c r="DB47" s="371"/>
      <c r="DC47" s="371"/>
      <c r="DD47" s="371"/>
      <c r="DE47" s="371"/>
      <c r="DF47" s="371"/>
      <c r="DG47" s="371"/>
      <c r="DH47" s="371"/>
      <c r="DI47" s="371"/>
      <c r="DJ47" s="371"/>
      <c r="DK47" s="371"/>
      <c r="DL47" s="371"/>
      <c r="DM47" s="371"/>
      <c r="DN47" s="371"/>
      <c r="DO47" s="371"/>
      <c r="DP47" s="371"/>
      <c r="DQ47" s="371"/>
      <c r="DR47" s="371"/>
      <c r="DS47" s="371"/>
      <c r="DT47" s="371"/>
      <c r="DU47" s="371"/>
      <c r="DV47" s="371"/>
      <c r="DW47" s="371"/>
      <c r="DX47" s="371"/>
      <c r="DY47" s="371"/>
      <c r="DZ47" s="371"/>
      <c r="EA47" s="371"/>
      <c r="EB47" s="371"/>
      <c r="EC47" s="371"/>
      <c r="ED47" s="371"/>
      <c r="EE47" s="371"/>
      <c r="EF47" s="371"/>
      <c r="EG47" s="371"/>
      <c r="EH47" s="371"/>
      <c r="EI47" s="371"/>
      <c r="EJ47" s="371"/>
      <c r="EK47" s="371"/>
      <c r="EL47" s="371"/>
      <c r="EM47" s="371"/>
      <c r="EN47" s="371"/>
      <c r="EO47" s="371"/>
      <c r="EP47" s="371"/>
      <c r="EQ47" s="371"/>
      <c r="ER47" s="371"/>
      <c r="ES47" s="371"/>
      <c r="ET47" s="371"/>
      <c r="EU47" s="371"/>
      <c r="EV47" s="371"/>
      <c r="EW47" s="371"/>
      <c r="EX47" s="371"/>
      <c r="EY47" s="371"/>
      <c r="EZ47" s="371"/>
      <c r="FA47" s="371"/>
      <c r="FB47" s="371"/>
      <c r="FC47" s="371"/>
      <c r="FD47" s="371"/>
      <c r="FE47" s="371"/>
      <c r="FF47" s="371"/>
      <c r="FG47" s="371"/>
      <c r="FH47" s="371"/>
      <c r="FI47" s="371"/>
      <c r="FJ47" s="371"/>
      <c r="FK47" s="371"/>
      <c r="FL47" s="371"/>
      <c r="FM47" s="371"/>
      <c r="FN47" s="371"/>
      <c r="FO47" s="371"/>
      <c r="FP47" s="371"/>
    </row>
    <row r="48" spans="1:185" s="10" customFormat="1" ht="12.75" customHeight="1">
      <c r="A48" s="84"/>
      <c r="B48" s="111" t="s">
        <v>158</v>
      </c>
      <c r="C48" s="177">
        <v>7.36</v>
      </c>
      <c r="D48" s="209"/>
      <c r="E48" s="209"/>
      <c r="F48" s="566"/>
      <c r="G48" s="117" t="s">
        <v>132</v>
      </c>
      <c r="H48" s="480">
        <v>355</v>
      </c>
      <c r="I48" s="68">
        <v>170</v>
      </c>
      <c r="J48" s="54" t="s">
        <v>132</v>
      </c>
      <c r="K48" s="117" t="s">
        <v>133</v>
      </c>
      <c r="L48" s="65">
        <v>19</v>
      </c>
      <c r="M48" s="68" t="s">
        <v>132</v>
      </c>
      <c r="N48" s="54">
        <v>400</v>
      </c>
      <c r="O48" s="518">
        <v>93.8</v>
      </c>
      <c r="P48" s="54" t="s">
        <v>529</v>
      </c>
      <c r="Q48" s="54" t="s">
        <v>530</v>
      </c>
      <c r="R48" s="54" t="s">
        <v>140</v>
      </c>
      <c r="S48" s="54">
        <v>150</v>
      </c>
      <c r="T48" s="54">
        <v>25.7</v>
      </c>
      <c r="U48" s="481">
        <v>400</v>
      </c>
      <c r="V48" s="481">
        <v>211</v>
      </c>
      <c r="W48" s="65" t="s">
        <v>148</v>
      </c>
      <c r="X48" s="371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  <c r="AI48" s="371"/>
      <c r="AJ48" s="371"/>
      <c r="AK48" s="371"/>
      <c r="AL48" s="371"/>
      <c r="AM48" s="371"/>
      <c r="AN48" s="371"/>
      <c r="AO48" s="371"/>
      <c r="AP48" s="371"/>
      <c r="AQ48" s="371"/>
      <c r="AR48" s="371"/>
      <c r="AS48" s="371"/>
      <c r="AT48" s="371"/>
      <c r="AU48" s="371"/>
      <c r="AV48" s="371"/>
      <c r="AW48" s="371"/>
      <c r="AX48" s="371"/>
      <c r="AY48" s="371"/>
      <c r="AZ48" s="371"/>
      <c r="BA48" s="371"/>
      <c r="BB48" s="371"/>
      <c r="BC48" s="371"/>
      <c r="BD48" s="371"/>
      <c r="BE48" s="371"/>
      <c r="BF48" s="371"/>
      <c r="BG48" s="371"/>
      <c r="BH48" s="371"/>
      <c r="BI48" s="371"/>
      <c r="BJ48" s="371"/>
      <c r="BK48" s="371"/>
      <c r="BL48" s="371"/>
      <c r="BM48" s="371"/>
      <c r="BN48" s="371"/>
      <c r="BO48" s="371"/>
      <c r="BP48" s="371"/>
      <c r="BQ48" s="371"/>
      <c r="BR48" s="371"/>
      <c r="BS48" s="371"/>
      <c r="BT48" s="371"/>
      <c r="BU48" s="371"/>
      <c r="BV48" s="371"/>
      <c r="BW48" s="371"/>
      <c r="BX48" s="371"/>
      <c r="BY48" s="371"/>
      <c r="BZ48" s="371"/>
      <c r="CA48" s="371"/>
      <c r="CB48" s="371"/>
      <c r="CC48" s="371"/>
      <c r="CD48" s="371"/>
      <c r="CE48" s="371"/>
      <c r="CF48" s="371"/>
      <c r="CG48" s="371"/>
      <c r="CH48" s="371"/>
      <c r="CI48" s="371"/>
      <c r="CJ48" s="371"/>
      <c r="CK48" s="371"/>
      <c r="CL48" s="371"/>
      <c r="CM48" s="371"/>
      <c r="CN48" s="371"/>
      <c r="CO48" s="371"/>
      <c r="CP48" s="371"/>
      <c r="CQ48" s="371"/>
      <c r="CR48" s="371"/>
      <c r="CS48" s="371"/>
      <c r="CT48" s="371"/>
      <c r="CU48" s="371"/>
      <c r="CV48" s="371"/>
      <c r="CW48" s="371"/>
      <c r="CX48" s="371"/>
      <c r="CY48" s="371"/>
      <c r="CZ48" s="371"/>
      <c r="DA48" s="371"/>
      <c r="DB48" s="371"/>
      <c r="DC48" s="371"/>
      <c r="DD48" s="371"/>
      <c r="DE48" s="371"/>
      <c r="DF48" s="371"/>
      <c r="DG48" s="371"/>
      <c r="DH48" s="371"/>
      <c r="DI48" s="371"/>
      <c r="DJ48" s="371"/>
      <c r="DK48" s="371"/>
      <c r="DL48" s="371"/>
      <c r="DM48" s="371"/>
      <c r="DN48" s="371"/>
      <c r="DO48" s="371"/>
      <c r="DP48" s="371"/>
      <c r="DQ48" s="371"/>
      <c r="DR48" s="371"/>
      <c r="DS48" s="371"/>
      <c r="DT48" s="371"/>
      <c r="DU48" s="371"/>
      <c r="DV48" s="371"/>
      <c r="DW48" s="371"/>
      <c r="DX48" s="371"/>
      <c r="DY48" s="371"/>
      <c r="DZ48" s="371"/>
      <c r="EA48" s="371"/>
      <c r="EB48" s="371"/>
      <c r="EC48" s="371"/>
      <c r="ED48" s="371"/>
      <c r="EE48" s="371"/>
      <c r="EF48" s="371"/>
      <c r="EG48" s="371"/>
      <c r="EH48" s="371"/>
      <c r="EI48" s="371"/>
      <c r="EJ48" s="371"/>
      <c r="EK48" s="371"/>
      <c r="EL48" s="371"/>
      <c r="EM48" s="371"/>
      <c r="EN48" s="371"/>
      <c r="EO48" s="371"/>
      <c r="EP48" s="371"/>
      <c r="EQ48" s="371"/>
      <c r="ER48" s="371"/>
      <c r="ES48" s="371"/>
      <c r="ET48" s="371"/>
      <c r="EU48" s="371"/>
      <c r="EV48" s="371"/>
      <c r="EW48" s="371"/>
      <c r="EX48" s="371"/>
      <c r="EY48" s="371"/>
      <c r="EZ48" s="371"/>
      <c r="FA48" s="371"/>
      <c r="FB48" s="371"/>
      <c r="FC48" s="371"/>
      <c r="FD48" s="371"/>
      <c r="FE48" s="371"/>
      <c r="FF48" s="371"/>
      <c r="FG48" s="371"/>
      <c r="FH48" s="371"/>
      <c r="FI48" s="371"/>
      <c r="FJ48" s="371"/>
      <c r="FK48" s="371"/>
      <c r="FL48" s="371"/>
      <c r="FM48" s="371"/>
      <c r="FN48" s="371"/>
      <c r="FO48" s="371"/>
      <c r="FP48" s="371"/>
      <c r="FQ48" s="371"/>
      <c r="FR48" s="371"/>
      <c r="FS48" s="371"/>
      <c r="FT48" s="371"/>
      <c r="FU48" s="371"/>
      <c r="FV48" s="371"/>
      <c r="FW48" s="371"/>
      <c r="FX48" s="371"/>
      <c r="FY48" s="371"/>
      <c r="FZ48" s="371"/>
      <c r="GA48" s="371"/>
      <c r="GB48" s="371"/>
      <c r="GC48" s="371"/>
    </row>
    <row r="49" spans="1:185" s="371" customFormat="1" ht="12.75" customHeight="1">
      <c r="A49" s="84"/>
      <c r="B49" s="111" t="s">
        <v>316</v>
      </c>
      <c r="C49" s="68">
        <v>7.28</v>
      </c>
      <c r="D49" s="68" t="e">
        <f>+#REF!/61.02+H49/35.45+L49/96.06/2</f>
        <v>#REF!</v>
      </c>
      <c r="E49" s="54" t="e">
        <f>+I49/1000/17.04+O49/20.04+S49/1000/55.85/2+T49/24.31/2+#REF!/39.1+#REF!/22.99</f>
        <v>#REF!</v>
      </c>
      <c r="F49" s="54"/>
      <c r="G49" s="54" t="s">
        <v>194</v>
      </c>
      <c r="H49" s="480">
        <v>310</v>
      </c>
      <c r="I49" s="68">
        <v>260</v>
      </c>
      <c r="J49" s="54" t="s">
        <v>194</v>
      </c>
      <c r="K49" s="54" t="s">
        <v>133</v>
      </c>
      <c r="L49" s="65">
        <v>12.2</v>
      </c>
      <c r="M49" s="54">
        <v>9</v>
      </c>
      <c r="N49" s="54">
        <v>590</v>
      </c>
      <c r="O49" s="518">
        <v>164</v>
      </c>
      <c r="P49" s="54" t="s">
        <v>75</v>
      </c>
      <c r="Q49" s="54">
        <v>1</v>
      </c>
      <c r="R49" s="54" t="s">
        <v>75</v>
      </c>
      <c r="S49" s="480">
        <v>970</v>
      </c>
      <c r="T49" s="54">
        <v>40.200000000000003</v>
      </c>
      <c r="U49" s="480">
        <v>750</v>
      </c>
      <c r="V49" s="481">
        <v>245</v>
      </c>
      <c r="W49" s="65" t="s">
        <v>148</v>
      </c>
      <c r="FM49" s="372"/>
      <c r="FN49" s="372"/>
      <c r="FO49" s="372"/>
      <c r="FP49" s="372"/>
      <c r="FQ49" s="372"/>
      <c r="FR49" s="372"/>
      <c r="FS49" s="372"/>
      <c r="FT49" s="372"/>
      <c r="FU49" s="372"/>
      <c r="FV49" s="372"/>
      <c r="FW49" s="372"/>
      <c r="FX49" s="372"/>
      <c r="FY49" s="372"/>
      <c r="FZ49" s="372"/>
      <c r="GA49" s="372"/>
      <c r="GB49" s="372"/>
      <c r="GC49" s="372"/>
    </row>
    <row r="50" spans="1:185" s="371" customFormat="1" ht="12.75" customHeight="1">
      <c r="A50" s="217"/>
      <c r="B50" s="210" t="s">
        <v>350</v>
      </c>
      <c r="C50" s="209">
        <v>7.25</v>
      </c>
      <c r="D50" s="580"/>
      <c r="E50" s="581"/>
      <c r="F50" s="569"/>
      <c r="G50" s="204">
        <v>60</v>
      </c>
      <c r="H50" s="486">
        <v>285</v>
      </c>
      <c r="I50" s="209" t="s">
        <v>96</v>
      </c>
      <c r="J50" s="204" t="s">
        <v>194</v>
      </c>
      <c r="K50" s="204" t="s">
        <v>133</v>
      </c>
      <c r="L50" s="210">
        <v>6.4</v>
      </c>
      <c r="M50" s="204" t="s">
        <v>148</v>
      </c>
      <c r="N50" s="204">
        <v>540</v>
      </c>
      <c r="O50" s="548">
        <v>183</v>
      </c>
      <c r="P50" s="204">
        <v>1</v>
      </c>
      <c r="Q50" s="204">
        <v>2</v>
      </c>
      <c r="R50" s="204" t="s">
        <v>75</v>
      </c>
      <c r="S50" s="487">
        <v>500</v>
      </c>
      <c r="T50" s="204">
        <v>38.200000000000003</v>
      </c>
      <c r="U50" s="487">
        <v>890</v>
      </c>
      <c r="V50" s="488">
        <v>265</v>
      </c>
      <c r="W50" s="210" t="s">
        <v>148</v>
      </c>
      <c r="FM50" s="372"/>
      <c r="FN50" s="372"/>
      <c r="FO50" s="372"/>
      <c r="FP50" s="372"/>
      <c r="FQ50" s="372"/>
      <c r="FR50" s="372"/>
      <c r="FS50" s="372"/>
      <c r="FT50" s="372"/>
      <c r="FU50" s="372"/>
      <c r="FV50" s="372"/>
      <c r="FW50" s="372"/>
      <c r="FX50" s="372"/>
      <c r="FY50" s="372"/>
      <c r="FZ50" s="372"/>
      <c r="GA50" s="372"/>
      <c r="GB50" s="372"/>
      <c r="GC50" s="372"/>
    </row>
    <row r="51" spans="1:185" s="371" customFormat="1" ht="12.75" customHeight="1">
      <c r="A51" s="217"/>
      <c r="B51" s="210" t="s">
        <v>392</v>
      </c>
      <c r="C51" s="209">
        <v>7.21</v>
      </c>
      <c r="D51" s="580"/>
      <c r="E51" s="581"/>
      <c r="F51" s="569"/>
      <c r="G51" s="204" t="s">
        <v>132</v>
      </c>
      <c r="H51" s="486">
        <v>258</v>
      </c>
      <c r="I51" s="209">
        <v>130</v>
      </c>
      <c r="J51" s="204">
        <v>240</v>
      </c>
      <c r="K51" s="204">
        <v>3</v>
      </c>
      <c r="L51" s="210">
        <v>12.3</v>
      </c>
      <c r="M51" s="204">
        <v>14</v>
      </c>
      <c r="N51" s="204">
        <v>370</v>
      </c>
      <c r="O51" s="548">
        <v>124</v>
      </c>
      <c r="P51" s="204" t="s">
        <v>75</v>
      </c>
      <c r="Q51" s="204" t="s">
        <v>75</v>
      </c>
      <c r="R51" s="204">
        <v>2</v>
      </c>
      <c r="S51" s="487">
        <v>360</v>
      </c>
      <c r="T51" s="204">
        <v>25.1</v>
      </c>
      <c r="U51" s="487">
        <v>520</v>
      </c>
      <c r="V51" s="488">
        <v>283</v>
      </c>
      <c r="W51" s="210">
        <v>6</v>
      </c>
      <c r="FM51" s="372"/>
      <c r="FN51" s="372"/>
      <c r="FO51" s="372"/>
      <c r="FP51" s="372"/>
      <c r="FQ51" s="372"/>
      <c r="FR51" s="372"/>
      <c r="FS51" s="372"/>
      <c r="FT51" s="372"/>
      <c r="FU51" s="372"/>
      <c r="FV51" s="372"/>
      <c r="FW51" s="372"/>
      <c r="FX51" s="372"/>
      <c r="FY51" s="372"/>
      <c r="FZ51" s="372"/>
      <c r="GA51" s="372"/>
      <c r="GB51" s="372"/>
      <c r="GC51" s="372"/>
    </row>
    <row r="52" spans="1:185" s="10" customFormat="1" ht="12.75" customHeight="1">
      <c r="A52" s="217"/>
      <c r="B52" s="210" t="s">
        <v>426</v>
      </c>
      <c r="C52" s="209">
        <v>7.35</v>
      </c>
      <c r="D52" s="580"/>
      <c r="E52" s="581"/>
      <c r="F52" s="569"/>
      <c r="G52" s="204">
        <v>160</v>
      </c>
      <c r="H52" s="486">
        <v>353</v>
      </c>
      <c r="I52" s="209">
        <v>80</v>
      </c>
      <c r="J52" s="204" t="s">
        <v>132</v>
      </c>
      <c r="K52" s="204" t="s">
        <v>133</v>
      </c>
      <c r="L52" s="210">
        <v>16.100000000000001</v>
      </c>
      <c r="M52" s="204">
        <v>14</v>
      </c>
      <c r="N52" s="246">
        <v>2820</v>
      </c>
      <c r="O52" s="548">
        <v>164</v>
      </c>
      <c r="P52" s="204">
        <v>2</v>
      </c>
      <c r="Q52" s="204">
        <v>1</v>
      </c>
      <c r="R52" s="204" t="s">
        <v>75</v>
      </c>
      <c r="S52" s="204">
        <v>250</v>
      </c>
      <c r="T52" s="204">
        <v>49.8</v>
      </c>
      <c r="U52" s="488">
        <v>650</v>
      </c>
      <c r="V52" s="488">
        <v>430</v>
      </c>
      <c r="W52" s="210" t="s">
        <v>148</v>
      </c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371"/>
      <c r="AJ52" s="371"/>
      <c r="AK52" s="371"/>
      <c r="AL52" s="371"/>
      <c r="AM52" s="371"/>
      <c r="AN52" s="371"/>
      <c r="AO52" s="371"/>
      <c r="AP52" s="371"/>
      <c r="AQ52" s="371"/>
      <c r="AR52" s="371"/>
      <c r="AS52" s="371"/>
      <c r="AT52" s="371"/>
      <c r="AU52" s="371"/>
      <c r="AV52" s="371"/>
      <c r="AW52" s="371"/>
      <c r="AX52" s="371"/>
      <c r="AY52" s="371"/>
      <c r="AZ52" s="371"/>
      <c r="BA52" s="371"/>
      <c r="BB52" s="371"/>
      <c r="BC52" s="371"/>
      <c r="BD52" s="371"/>
      <c r="BE52" s="371"/>
      <c r="BF52" s="371"/>
      <c r="BG52" s="371"/>
      <c r="BH52" s="371"/>
      <c r="BI52" s="371"/>
      <c r="BJ52" s="371"/>
      <c r="BK52" s="371"/>
      <c r="BL52" s="371"/>
      <c r="BM52" s="371"/>
      <c r="BN52" s="371"/>
      <c r="BO52" s="371"/>
      <c r="BP52" s="371"/>
      <c r="BQ52" s="371"/>
      <c r="BR52" s="371"/>
      <c r="BS52" s="371"/>
      <c r="BT52" s="371"/>
      <c r="BU52" s="371"/>
      <c r="BV52" s="371"/>
      <c r="BW52" s="371"/>
      <c r="BX52" s="371"/>
      <c r="BY52" s="371"/>
      <c r="BZ52" s="371"/>
      <c r="CA52" s="371"/>
      <c r="CB52" s="371"/>
      <c r="CC52" s="371"/>
      <c r="CD52" s="371"/>
      <c r="CE52" s="371"/>
      <c r="CF52" s="371"/>
      <c r="CG52" s="371"/>
      <c r="CH52" s="371"/>
      <c r="CI52" s="371"/>
      <c r="CJ52" s="371"/>
      <c r="CK52" s="371"/>
      <c r="CL52" s="371"/>
      <c r="CM52" s="371"/>
      <c r="CN52" s="371"/>
      <c r="CO52" s="371"/>
      <c r="CP52" s="371"/>
      <c r="CQ52" s="371"/>
      <c r="CR52" s="371"/>
      <c r="CS52" s="371"/>
      <c r="CT52" s="371"/>
      <c r="CU52" s="371"/>
      <c r="CV52" s="371"/>
      <c r="CW52" s="371"/>
      <c r="CX52" s="371"/>
      <c r="CY52" s="371"/>
      <c r="CZ52" s="371"/>
      <c r="DA52" s="371"/>
      <c r="DB52" s="371"/>
      <c r="DC52" s="371"/>
      <c r="DD52" s="371"/>
      <c r="DE52" s="371"/>
      <c r="DF52" s="371"/>
      <c r="DG52" s="371"/>
      <c r="DH52" s="371"/>
      <c r="DI52" s="371"/>
      <c r="DJ52" s="371"/>
      <c r="DK52" s="371"/>
      <c r="DL52" s="371"/>
      <c r="DM52" s="371"/>
      <c r="DN52" s="371"/>
      <c r="DO52" s="371"/>
      <c r="DP52" s="371"/>
      <c r="DQ52" s="371"/>
      <c r="DR52" s="371"/>
      <c r="DS52" s="371"/>
      <c r="DT52" s="371"/>
      <c r="DU52" s="371"/>
      <c r="DV52" s="371"/>
      <c r="DW52" s="371"/>
      <c r="DX52" s="371"/>
      <c r="DY52" s="371"/>
      <c r="DZ52" s="371"/>
      <c r="EA52" s="371"/>
      <c r="EB52" s="371"/>
      <c r="EC52" s="371"/>
      <c r="ED52" s="371"/>
      <c r="EE52" s="371"/>
      <c r="EF52" s="371"/>
      <c r="EG52" s="371"/>
      <c r="EH52" s="371"/>
      <c r="EI52" s="371"/>
      <c r="EJ52" s="371"/>
      <c r="EK52" s="371"/>
      <c r="EL52" s="371"/>
      <c r="EM52" s="371"/>
      <c r="EN52" s="371"/>
      <c r="EO52" s="371"/>
      <c r="EP52" s="371"/>
      <c r="EQ52" s="371"/>
      <c r="ER52" s="371"/>
      <c r="ES52" s="371"/>
      <c r="ET52" s="371"/>
      <c r="EU52" s="371"/>
      <c r="EV52" s="371"/>
      <c r="EW52" s="371"/>
      <c r="EX52" s="371"/>
      <c r="EY52" s="371"/>
      <c r="EZ52" s="371"/>
      <c r="FA52" s="371"/>
      <c r="FB52" s="371"/>
      <c r="FC52" s="371"/>
      <c r="FD52" s="371"/>
      <c r="FE52" s="371"/>
      <c r="FF52" s="371"/>
      <c r="FG52" s="371"/>
      <c r="FH52" s="371"/>
      <c r="FI52" s="371"/>
      <c r="FJ52" s="371"/>
      <c r="FK52" s="371"/>
      <c r="FL52" s="371"/>
    </row>
    <row r="53" spans="1:185" s="10" customFormat="1" ht="12.75" customHeight="1">
      <c r="A53" s="217"/>
      <c r="B53" s="208" t="s">
        <v>462</v>
      </c>
      <c r="C53" s="378">
        <v>7.34</v>
      </c>
      <c r="D53" s="204"/>
      <c r="E53" s="204"/>
      <c r="F53" s="204"/>
      <c r="G53" s="215">
        <v>220</v>
      </c>
      <c r="H53" s="493">
        <v>301</v>
      </c>
      <c r="I53" s="378">
        <v>120</v>
      </c>
      <c r="J53" s="215" t="s">
        <v>132</v>
      </c>
      <c r="K53" s="215">
        <v>9</v>
      </c>
      <c r="L53" s="210">
        <v>13.9</v>
      </c>
      <c r="M53" s="215" t="s">
        <v>148</v>
      </c>
      <c r="N53" s="215">
        <v>540</v>
      </c>
      <c r="O53" s="205">
        <v>133</v>
      </c>
      <c r="P53" s="215">
        <v>2</v>
      </c>
      <c r="Q53" s="215">
        <v>1</v>
      </c>
      <c r="R53" s="215" t="s">
        <v>75</v>
      </c>
      <c r="S53" s="215">
        <v>290</v>
      </c>
      <c r="T53" s="215">
        <v>32.5</v>
      </c>
      <c r="U53" s="493">
        <v>600</v>
      </c>
      <c r="V53" s="488">
        <v>285</v>
      </c>
      <c r="W53" s="210">
        <v>7</v>
      </c>
      <c r="Y53" s="371"/>
      <c r="Z53" s="371"/>
      <c r="AA53" s="371"/>
      <c r="AB53" s="371"/>
      <c r="AC53" s="371"/>
      <c r="AD53" s="371"/>
      <c r="AE53" s="371"/>
      <c r="AF53" s="371"/>
      <c r="AG53" s="371"/>
      <c r="AH53" s="371"/>
      <c r="AI53" s="371"/>
      <c r="AJ53" s="371"/>
      <c r="AK53" s="371"/>
      <c r="AL53" s="371"/>
      <c r="AM53" s="371"/>
      <c r="AN53" s="371"/>
      <c r="AO53" s="371"/>
      <c r="AP53" s="371"/>
      <c r="AQ53" s="371"/>
      <c r="AR53" s="371"/>
      <c r="AS53" s="371"/>
      <c r="AT53" s="371"/>
      <c r="AU53" s="371"/>
      <c r="AV53" s="371"/>
      <c r="AW53" s="371"/>
      <c r="AX53" s="371"/>
      <c r="AY53" s="371"/>
      <c r="AZ53" s="371"/>
      <c r="BA53" s="371"/>
      <c r="BB53" s="371"/>
      <c r="BC53" s="371"/>
      <c r="BD53" s="371"/>
      <c r="BE53" s="371"/>
      <c r="BF53" s="371"/>
      <c r="BG53" s="371"/>
      <c r="BH53" s="371"/>
      <c r="BI53" s="371"/>
      <c r="BJ53" s="371"/>
      <c r="BK53" s="371"/>
      <c r="BL53" s="371"/>
      <c r="BM53" s="371"/>
      <c r="BN53" s="371"/>
      <c r="BO53" s="371"/>
      <c r="BP53" s="371"/>
      <c r="BQ53" s="371"/>
      <c r="BR53" s="371"/>
      <c r="BS53" s="371"/>
      <c r="BT53" s="371"/>
      <c r="BU53" s="371"/>
      <c r="BV53" s="371"/>
      <c r="BW53" s="371"/>
      <c r="BX53" s="371"/>
      <c r="BY53" s="371"/>
      <c r="BZ53" s="371"/>
      <c r="CA53" s="371"/>
      <c r="CB53" s="371"/>
      <c r="CC53" s="371"/>
      <c r="CD53" s="371"/>
      <c r="CE53" s="371"/>
      <c r="CF53" s="371"/>
      <c r="CG53" s="371"/>
      <c r="CH53" s="371"/>
      <c r="CI53" s="371"/>
      <c r="CJ53" s="371"/>
      <c r="CK53" s="371"/>
      <c r="CL53" s="371"/>
      <c r="CM53" s="371"/>
      <c r="CN53" s="371"/>
      <c r="CO53" s="371"/>
      <c r="CP53" s="371"/>
      <c r="CQ53" s="371"/>
      <c r="CR53" s="371"/>
      <c r="CS53" s="371"/>
      <c r="CT53" s="371"/>
      <c r="CU53" s="371"/>
      <c r="CV53" s="371"/>
      <c r="CW53" s="371"/>
      <c r="CX53" s="371"/>
      <c r="CY53" s="371"/>
      <c r="CZ53" s="371"/>
      <c r="DA53" s="371"/>
      <c r="DB53" s="371"/>
      <c r="DC53" s="371"/>
      <c r="DD53" s="371"/>
      <c r="DE53" s="371"/>
      <c r="DF53" s="371"/>
      <c r="DG53" s="371"/>
      <c r="DH53" s="371"/>
      <c r="DI53" s="371"/>
      <c r="DJ53" s="371"/>
      <c r="DK53" s="371"/>
      <c r="DL53" s="371"/>
      <c r="DM53" s="371"/>
      <c r="DN53" s="371"/>
      <c r="DO53" s="371"/>
      <c r="DP53" s="371"/>
      <c r="DQ53" s="371"/>
      <c r="DR53" s="371"/>
      <c r="DS53" s="371"/>
      <c r="DT53" s="371"/>
      <c r="DU53" s="371"/>
      <c r="DV53" s="371"/>
      <c r="DW53" s="371"/>
      <c r="DX53" s="371"/>
      <c r="DY53" s="371"/>
      <c r="DZ53" s="371"/>
      <c r="EA53" s="371"/>
      <c r="EB53" s="371"/>
      <c r="EC53" s="371"/>
      <c r="ED53" s="371"/>
      <c r="EE53" s="371"/>
      <c r="EF53" s="371"/>
      <c r="EG53" s="371"/>
      <c r="EH53" s="371"/>
      <c r="EI53" s="371"/>
      <c r="EJ53" s="371"/>
      <c r="EK53" s="371"/>
      <c r="EL53" s="371"/>
      <c r="EM53" s="371"/>
      <c r="EN53" s="371"/>
      <c r="EO53" s="371"/>
      <c r="EP53" s="371"/>
      <c r="EQ53" s="371"/>
      <c r="ER53" s="371"/>
      <c r="ES53" s="371"/>
      <c r="ET53" s="371"/>
      <c r="EU53" s="371"/>
      <c r="EV53" s="371"/>
      <c r="EW53" s="371"/>
      <c r="EX53" s="371"/>
      <c r="EY53" s="371"/>
      <c r="EZ53" s="371"/>
      <c r="FA53" s="371"/>
      <c r="FB53" s="371"/>
      <c r="FC53" s="371"/>
      <c r="FD53" s="371"/>
      <c r="FE53" s="371"/>
      <c r="FF53" s="371"/>
      <c r="FG53" s="371"/>
      <c r="FH53" s="371"/>
      <c r="FI53" s="371"/>
      <c r="FJ53" s="371"/>
      <c r="FK53" s="371"/>
      <c r="FL53" s="371"/>
      <c r="FM53" s="371"/>
      <c r="FN53" s="371"/>
      <c r="FO53" s="371"/>
      <c r="FP53" s="371"/>
      <c r="FQ53" s="371"/>
      <c r="FR53" s="371"/>
      <c r="FS53" s="371"/>
      <c r="FT53" s="371"/>
      <c r="FU53" s="371"/>
      <c r="FV53" s="371"/>
      <c r="FW53" s="371"/>
      <c r="FX53" s="371"/>
      <c r="FY53" s="371"/>
      <c r="FZ53" s="371"/>
      <c r="GA53" s="371"/>
      <c r="GB53" s="371"/>
    </row>
    <row r="54" spans="1:185" s="371" customFormat="1" ht="12.75" customHeight="1">
      <c r="A54" s="214" t="s">
        <v>532</v>
      </c>
      <c r="B54" s="210" t="s">
        <v>505</v>
      </c>
      <c r="C54" s="215">
        <v>7.51</v>
      </c>
      <c r="D54" s="209"/>
      <c r="E54" s="204"/>
      <c r="F54" s="212"/>
      <c r="G54" s="215" t="s">
        <v>132</v>
      </c>
      <c r="H54" s="493">
        <v>356</v>
      </c>
      <c r="I54" s="209">
        <v>120</v>
      </c>
      <c r="J54" s="215" t="s">
        <v>132</v>
      </c>
      <c r="K54" s="215" t="s">
        <v>133</v>
      </c>
      <c r="L54" s="210">
        <v>3.4</v>
      </c>
      <c r="M54" s="215">
        <v>6</v>
      </c>
      <c r="N54" s="215">
        <v>720</v>
      </c>
      <c r="O54" s="205">
        <v>201</v>
      </c>
      <c r="P54" s="215">
        <v>1.8</v>
      </c>
      <c r="Q54" s="215">
        <v>1.5</v>
      </c>
      <c r="R54" s="215">
        <v>0.6</v>
      </c>
      <c r="S54" s="487">
        <v>300</v>
      </c>
      <c r="T54" s="378">
        <v>47.6</v>
      </c>
      <c r="U54" s="487">
        <v>711</v>
      </c>
      <c r="V54" s="488">
        <v>304</v>
      </c>
      <c r="W54" s="210">
        <v>1</v>
      </c>
    </row>
    <row r="55" spans="1:185" s="371" customFormat="1" ht="12.75" customHeight="1">
      <c r="A55" s="582" t="s">
        <v>492</v>
      </c>
      <c r="B55" s="111" t="s">
        <v>316</v>
      </c>
      <c r="C55" s="68">
        <v>7.17</v>
      </c>
      <c r="D55" s="68" t="e">
        <f>+#REF!/61.02+H55/35.45+L55/96.06/2</f>
        <v>#REF!</v>
      </c>
      <c r="E55" s="54" t="e">
        <f>+O55/20.04+S55/1000/55.85/2+T55/24.31/2+#REF!/39.1+#REF!/22.99</f>
        <v>#REF!</v>
      </c>
      <c r="F55" s="1"/>
      <c r="G55" s="54" t="s">
        <v>132</v>
      </c>
      <c r="H55" s="117">
        <v>3</v>
      </c>
      <c r="I55" s="68" t="s">
        <v>43</v>
      </c>
      <c r="J55" s="54">
        <v>180</v>
      </c>
      <c r="K55" s="54" t="s">
        <v>133</v>
      </c>
      <c r="L55" s="65">
        <v>46.4</v>
      </c>
      <c r="M55" s="54">
        <v>57</v>
      </c>
      <c r="N55" s="54">
        <v>110</v>
      </c>
      <c r="O55" s="518">
        <v>45.8</v>
      </c>
      <c r="P55" s="54" t="s">
        <v>75</v>
      </c>
      <c r="Q55" s="54" t="s">
        <v>75</v>
      </c>
      <c r="R55" s="54">
        <v>3</v>
      </c>
      <c r="S55" s="54">
        <v>240</v>
      </c>
      <c r="T55" s="54">
        <v>10.8</v>
      </c>
      <c r="U55" s="204">
        <v>6</v>
      </c>
      <c r="V55" s="54">
        <v>5.56</v>
      </c>
      <c r="W55" s="435">
        <v>8</v>
      </c>
    </row>
    <row r="56" spans="1:185" s="371" customFormat="1" ht="6.75" customHeight="1">
      <c r="A56" s="583"/>
      <c r="B56" s="541"/>
      <c r="C56" s="542"/>
      <c r="D56" s="542"/>
      <c r="E56" s="543"/>
      <c r="F56" s="584"/>
      <c r="G56" s="543"/>
      <c r="H56" s="558"/>
      <c r="I56" s="542"/>
      <c r="J56" s="543"/>
      <c r="K56" s="543"/>
      <c r="L56" s="544"/>
      <c r="M56" s="542"/>
      <c r="N56" s="543"/>
      <c r="O56" s="545"/>
      <c r="P56" s="543"/>
      <c r="Q56" s="543"/>
      <c r="R56" s="543"/>
      <c r="S56" s="543"/>
      <c r="T56" s="543"/>
      <c r="U56" s="543"/>
      <c r="V56" s="543"/>
      <c r="W56" s="559"/>
    </row>
    <row r="57" spans="1:185" s="10" customFormat="1" ht="12.75" customHeight="1">
      <c r="A57" s="563" t="s">
        <v>61</v>
      </c>
      <c r="B57" s="111" t="s">
        <v>200</v>
      </c>
      <c r="C57" s="68">
        <v>7.14</v>
      </c>
      <c r="D57" s="68"/>
      <c r="E57" s="54"/>
      <c r="F57" s="517"/>
      <c r="G57" s="54" t="s">
        <v>132</v>
      </c>
      <c r="H57" s="117">
        <v>16</v>
      </c>
      <c r="I57" s="68">
        <v>40</v>
      </c>
      <c r="J57" s="54" t="s">
        <v>132</v>
      </c>
      <c r="K57" s="54" t="s">
        <v>133</v>
      </c>
      <c r="L57" s="65">
        <v>26.3</v>
      </c>
      <c r="M57" s="68" t="s">
        <v>137</v>
      </c>
      <c r="N57" s="54">
        <v>80</v>
      </c>
      <c r="O57" s="518">
        <v>26</v>
      </c>
      <c r="P57" s="54" t="s">
        <v>529</v>
      </c>
      <c r="Q57" s="54" t="s">
        <v>530</v>
      </c>
      <c r="R57" s="54" t="s">
        <v>140</v>
      </c>
      <c r="S57" s="54" t="s">
        <v>139</v>
      </c>
      <c r="T57" s="54">
        <v>7.42</v>
      </c>
      <c r="U57" s="481">
        <v>99</v>
      </c>
      <c r="V57" s="54">
        <v>37.799999999999997</v>
      </c>
      <c r="W57" s="65" t="s">
        <v>140</v>
      </c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1"/>
      <c r="AK57" s="371"/>
      <c r="AL57" s="371"/>
      <c r="AM57" s="371"/>
      <c r="AN57" s="371"/>
      <c r="AO57" s="371"/>
      <c r="AP57" s="371"/>
      <c r="AQ57" s="371"/>
      <c r="AR57" s="371"/>
      <c r="AS57" s="371"/>
      <c r="AT57" s="371"/>
      <c r="AU57" s="371"/>
      <c r="AV57" s="371"/>
      <c r="AW57" s="371"/>
      <c r="AX57" s="371"/>
      <c r="AY57" s="371"/>
      <c r="AZ57" s="371"/>
      <c r="BA57" s="371"/>
      <c r="BB57" s="371"/>
      <c r="BC57" s="371"/>
      <c r="BD57" s="371"/>
      <c r="BE57" s="371"/>
      <c r="BF57" s="371"/>
      <c r="BG57" s="371"/>
      <c r="BH57" s="371"/>
      <c r="BI57" s="371"/>
      <c r="BJ57" s="371"/>
      <c r="BK57" s="371"/>
      <c r="BL57" s="371"/>
      <c r="BM57" s="371"/>
      <c r="BN57" s="371"/>
      <c r="BO57" s="371"/>
      <c r="BP57" s="371"/>
      <c r="BQ57" s="371"/>
      <c r="BR57" s="371"/>
      <c r="BS57" s="371"/>
      <c r="BT57" s="371"/>
      <c r="BU57" s="371"/>
      <c r="BV57" s="371"/>
      <c r="BW57" s="371"/>
      <c r="BX57" s="371"/>
      <c r="BY57" s="371"/>
      <c r="BZ57" s="371"/>
      <c r="CA57" s="371"/>
      <c r="CB57" s="371"/>
      <c r="CC57" s="371"/>
      <c r="CD57" s="371"/>
      <c r="CE57" s="371"/>
      <c r="CF57" s="371"/>
      <c r="CG57" s="371"/>
      <c r="CH57" s="371"/>
      <c r="CI57" s="371"/>
      <c r="CJ57" s="371"/>
      <c r="CK57" s="371"/>
      <c r="CL57" s="371"/>
      <c r="CM57" s="371"/>
      <c r="CN57" s="371"/>
      <c r="CO57" s="371"/>
      <c r="CP57" s="371"/>
      <c r="CQ57" s="371"/>
      <c r="CR57" s="371"/>
      <c r="CS57" s="371"/>
      <c r="CT57" s="371"/>
      <c r="CU57" s="371"/>
      <c r="CV57" s="371"/>
      <c r="CW57" s="371"/>
      <c r="CX57" s="371"/>
      <c r="CY57" s="371"/>
      <c r="CZ57" s="371"/>
      <c r="DA57" s="371"/>
      <c r="DB57" s="371"/>
      <c r="DC57" s="371"/>
      <c r="DD57" s="371"/>
      <c r="DE57" s="371"/>
      <c r="DF57" s="371"/>
      <c r="DG57" s="371"/>
      <c r="DH57" s="371"/>
      <c r="DI57" s="371"/>
      <c r="DJ57" s="371"/>
      <c r="DK57" s="371"/>
      <c r="DL57" s="371"/>
      <c r="DM57" s="371"/>
      <c r="DN57" s="371"/>
      <c r="DO57" s="371"/>
      <c r="DP57" s="371"/>
      <c r="DQ57" s="371"/>
      <c r="DR57" s="371"/>
      <c r="DS57" s="371"/>
      <c r="DT57" s="371"/>
      <c r="DU57" s="371"/>
      <c r="DV57" s="371"/>
      <c r="DW57" s="371"/>
      <c r="DX57" s="371"/>
      <c r="DY57" s="371"/>
      <c r="DZ57" s="371"/>
      <c r="EA57" s="371"/>
      <c r="EB57" s="371"/>
      <c r="EC57" s="371"/>
      <c r="ED57" s="371"/>
      <c r="EE57" s="371"/>
      <c r="EF57" s="371"/>
      <c r="EG57" s="371"/>
      <c r="EH57" s="371"/>
      <c r="EI57" s="371"/>
      <c r="EJ57" s="371"/>
      <c r="EK57" s="371"/>
      <c r="EL57" s="371"/>
      <c r="EM57" s="371"/>
      <c r="EN57" s="371"/>
      <c r="EO57" s="371"/>
      <c r="EP57" s="371"/>
      <c r="EQ57" s="371"/>
      <c r="ER57" s="371"/>
      <c r="ES57" s="371"/>
      <c r="ET57" s="371"/>
      <c r="EU57" s="371"/>
      <c r="EV57" s="371"/>
      <c r="EW57" s="371"/>
      <c r="EX57" s="371"/>
      <c r="EY57" s="371"/>
      <c r="EZ57" s="371"/>
      <c r="FA57" s="371"/>
      <c r="FB57" s="371"/>
      <c r="FC57" s="371"/>
      <c r="FD57" s="371"/>
      <c r="FE57" s="371"/>
      <c r="FF57" s="371"/>
      <c r="FG57" s="371"/>
      <c r="FH57" s="371"/>
      <c r="FI57" s="371"/>
      <c r="FJ57" s="371"/>
      <c r="FK57" s="371"/>
      <c r="FL57" s="371"/>
      <c r="FM57" s="371"/>
      <c r="FN57" s="371"/>
      <c r="FO57" s="371"/>
      <c r="FP57" s="371"/>
    </row>
    <row r="58" spans="1:185" s="10" customFormat="1" ht="12.75" customHeight="1">
      <c r="A58" s="84"/>
      <c r="B58" s="111" t="s">
        <v>213</v>
      </c>
      <c r="C58" s="68">
        <v>7.21</v>
      </c>
      <c r="D58" s="209"/>
      <c r="E58" s="204"/>
      <c r="F58" s="547"/>
      <c r="G58" s="54" t="s">
        <v>132</v>
      </c>
      <c r="H58" s="117">
        <v>18.100000000000001</v>
      </c>
      <c r="I58" s="68">
        <v>40</v>
      </c>
      <c r="J58" s="54" t="s">
        <v>132</v>
      </c>
      <c r="K58" s="54">
        <v>3</v>
      </c>
      <c r="L58" s="65">
        <v>24.6</v>
      </c>
      <c r="M58" s="68" t="s">
        <v>137</v>
      </c>
      <c r="N58" s="54">
        <v>80</v>
      </c>
      <c r="O58" s="518">
        <v>33.1</v>
      </c>
      <c r="P58" s="54" t="s">
        <v>529</v>
      </c>
      <c r="Q58" s="54" t="s">
        <v>530</v>
      </c>
      <c r="R58" s="54" t="s">
        <v>140</v>
      </c>
      <c r="S58" s="54">
        <v>80</v>
      </c>
      <c r="T58" s="54">
        <v>8.9600000000000009</v>
      </c>
      <c r="U58" s="481">
        <v>160</v>
      </c>
      <c r="V58" s="54">
        <v>42.3</v>
      </c>
      <c r="W58" s="65" t="s">
        <v>140</v>
      </c>
      <c r="Y58" s="371"/>
      <c r="Z58" s="371"/>
      <c r="AA58" s="371"/>
      <c r="AB58" s="371"/>
      <c r="AC58" s="371"/>
      <c r="AD58" s="371"/>
      <c r="AE58" s="371"/>
      <c r="AF58" s="371"/>
      <c r="AG58" s="371"/>
      <c r="AH58" s="371"/>
      <c r="AI58" s="371"/>
      <c r="AJ58" s="371"/>
      <c r="AK58" s="371"/>
      <c r="AL58" s="371"/>
      <c r="AM58" s="371"/>
      <c r="AN58" s="371"/>
      <c r="AO58" s="371"/>
      <c r="AP58" s="371"/>
      <c r="AQ58" s="371"/>
      <c r="AR58" s="371"/>
      <c r="AS58" s="371"/>
      <c r="AT58" s="371"/>
      <c r="AU58" s="371"/>
      <c r="AV58" s="371"/>
      <c r="AW58" s="371"/>
      <c r="AX58" s="371"/>
      <c r="AY58" s="371"/>
      <c r="AZ58" s="371"/>
      <c r="BA58" s="371"/>
      <c r="BB58" s="371"/>
      <c r="BC58" s="371"/>
      <c r="BD58" s="371"/>
      <c r="BE58" s="371"/>
      <c r="BF58" s="371"/>
      <c r="BG58" s="371"/>
      <c r="BH58" s="371"/>
      <c r="BI58" s="371"/>
      <c r="BJ58" s="371"/>
      <c r="BK58" s="371"/>
      <c r="BL58" s="371"/>
      <c r="BM58" s="371"/>
      <c r="BN58" s="371"/>
      <c r="BO58" s="371"/>
      <c r="BP58" s="371"/>
      <c r="BQ58" s="371"/>
      <c r="BR58" s="371"/>
      <c r="BS58" s="371"/>
      <c r="BT58" s="371"/>
      <c r="BU58" s="371"/>
      <c r="BV58" s="371"/>
      <c r="BW58" s="371"/>
      <c r="BX58" s="371"/>
      <c r="BY58" s="371"/>
      <c r="BZ58" s="371"/>
      <c r="CA58" s="371"/>
      <c r="CB58" s="371"/>
      <c r="CC58" s="371"/>
      <c r="CD58" s="371"/>
      <c r="CE58" s="371"/>
      <c r="CF58" s="371"/>
      <c r="CG58" s="371"/>
      <c r="CH58" s="371"/>
      <c r="CI58" s="371"/>
      <c r="CJ58" s="371"/>
      <c r="CK58" s="371"/>
      <c r="CL58" s="371"/>
      <c r="CM58" s="371"/>
      <c r="CN58" s="371"/>
      <c r="CO58" s="371"/>
      <c r="CP58" s="371"/>
      <c r="CQ58" s="371"/>
      <c r="CR58" s="371"/>
      <c r="CS58" s="371"/>
      <c r="CT58" s="371"/>
      <c r="CU58" s="371"/>
      <c r="CV58" s="371"/>
      <c r="CW58" s="371"/>
      <c r="CX58" s="371"/>
      <c r="CY58" s="371"/>
      <c r="CZ58" s="371"/>
      <c r="DA58" s="371"/>
      <c r="DB58" s="371"/>
      <c r="DC58" s="371"/>
      <c r="DD58" s="371"/>
      <c r="DE58" s="371"/>
      <c r="DF58" s="371"/>
      <c r="DG58" s="371"/>
      <c r="DH58" s="371"/>
      <c r="DI58" s="371"/>
      <c r="DJ58" s="371"/>
      <c r="DK58" s="371"/>
      <c r="DL58" s="371"/>
      <c r="DM58" s="371"/>
      <c r="DN58" s="371"/>
      <c r="DO58" s="371"/>
      <c r="DP58" s="371"/>
      <c r="DQ58" s="371"/>
      <c r="DR58" s="371"/>
      <c r="DS58" s="371"/>
      <c r="DT58" s="371"/>
      <c r="DU58" s="371"/>
      <c r="DV58" s="371"/>
      <c r="DW58" s="371"/>
      <c r="DX58" s="371"/>
      <c r="DY58" s="371"/>
      <c r="DZ58" s="371"/>
      <c r="EA58" s="371"/>
      <c r="EB58" s="371"/>
      <c r="EC58" s="371"/>
      <c r="ED58" s="371"/>
      <c r="EE58" s="371"/>
      <c r="EF58" s="371"/>
      <c r="EG58" s="371"/>
      <c r="EH58" s="371"/>
      <c r="EI58" s="371"/>
      <c r="EJ58" s="371"/>
      <c r="EK58" s="371"/>
      <c r="EL58" s="371"/>
      <c r="EM58" s="371"/>
      <c r="EN58" s="371"/>
      <c r="EO58" s="371"/>
      <c r="EP58" s="371"/>
      <c r="EQ58" s="371"/>
      <c r="ER58" s="371"/>
      <c r="ES58" s="371"/>
      <c r="ET58" s="371"/>
      <c r="EU58" s="371"/>
      <c r="EV58" s="371"/>
      <c r="EW58" s="371"/>
      <c r="EX58" s="371"/>
      <c r="EY58" s="371"/>
      <c r="EZ58" s="371"/>
      <c r="FA58" s="371"/>
      <c r="FB58" s="371"/>
      <c r="FC58" s="371"/>
      <c r="FD58" s="371"/>
      <c r="FE58" s="371"/>
      <c r="FF58" s="371"/>
      <c r="FG58" s="371"/>
      <c r="FH58" s="371"/>
      <c r="FI58" s="371"/>
      <c r="FJ58" s="371"/>
      <c r="FK58" s="371"/>
      <c r="FL58" s="371"/>
      <c r="FM58" s="371"/>
      <c r="FN58" s="371"/>
      <c r="FO58" s="371"/>
      <c r="FP58" s="371"/>
    </row>
    <row r="59" spans="1:185" s="10" customFormat="1" ht="12.75" customHeight="1">
      <c r="A59" s="84"/>
      <c r="B59" s="111" t="s">
        <v>214</v>
      </c>
      <c r="C59" s="68">
        <v>7.24</v>
      </c>
      <c r="D59" s="68"/>
      <c r="E59" s="54"/>
      <c r="F59" s="517"/>
      <c r="G59" s="54" t="s">
        <v>132</v>
      </c>
      <c r="H59" s="117">
        <v>15.7</v>
      </c>
      <c r="I59" s="68">
        <v>70</v>
      </c>
      <c r="J59" s="54" t="s">
        <v>132</v>
      </c>
      <c r="K59" s="54" t="s">
        <v>133</v>
      </c>
      <c r="L59" s="65">
        <v>23.6</v>
      </c>
      <c r="M59" s="68">
        <v>22</v>
      </c>
      <c r="N59" s="54">
        <v>110</v>
      </c>
      <c r="O59" s="518">
        <v>25.9</v>
      </c>
      <c r="P59" s="54" t="s">
        <v>75</v>
      </c>
      <c r="Q59" s="54" t="s">
        <v>75</v>
      </c>
      <c r="R59" s="54" t="s">
        <v>75</v>
      </c>
      <c r="S59" s="54">
        <v>70</v>
      </c>
      <c r="T59" s="54">
        <v>7.46</v>
      </c>
      <c r="U59" s="481">
        <v>200</v>
      </c>
      <c r="V59" s="54">
        <v>42.3</v>
      </c>
      <c r="W59" s="65" t="s">
        <v>148</v>
      </c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1"/>
      <c r="AK59" s="371"/>
      <c r="AL59" s="371"/>
      <c r="AM59" s="371"/>
      <c r="AN59" s="371"/>
      <c r="AO59" s="371"/>
      <c r="AP59" s="371"/>
      <c r="AQ59" s="371"/>
      <c r="AR59" s="371"/>
      <c r="AS59" s="371"/>
      <c r="AT59" s="371"/>
      <c r="AU59" s="371"/>
      <c r="AV59" s="371"/>
      <c r="AW59" s="371"/>
      <c r="AX59" s="371"/>
      <c r="AY59" s="371"/>
      <c r="AZ59" s="371"/>
      <c r="BA59" s="371"/>
      <c r="BB59" s="371"/>
      <c r="BC59" s="371"/>
      <c r="BD59" s="371"/>
      <c r="BE59" s="371"/>
      <c r="BF59" s="371"/>
      <c r="BG59" s="371"/>
      <c r="BH59" s="371"/>
      <c r="BI59" s="371"/>
      <c r="BJ59" s="371"/>
      <c r="BK59" s="371"/>
      <c r="BL59" s="371"/>
      <c r="BM59" s="371"/>
      <c r="BN59" s="371"/>
      <c r="BO59" s="371"/>
      <c r="BP59" s="371"/>
      <c r="BQ59" s="371"/>
      <c r="BR59" s="371"/>
      <c r="BS59" s="371"/>
      <c r="BT59" s="371"/>
      <c r="BU59" s="371"/>
      <c r="BV59" s="371"/>
      <c r="BW59" s="371"/>
      <c r="BX59" s="371"/>
      <c r="BY59" s="371"/>
      <c r="BZ59" s="371"/>
      <c r="CA59" s="371"/>
      <c r="CB59" s="371"/>
      <c r="CC59" s="371"/>
      <c r="CD59" s="371"/>
      <c r="CE59" s="371"/>
      <c r="CF59" s="371"/>
      <c r="CG59" s="371"/>
      <c r="CH59" s="371"/>
      <c r="CI59" s="371"/>
      <c r="CJ59" s="371"/>
      <c r="CK59" s="371"/>
      <c r="CL59" s="371"/>
      <c r="CM59" s="371"/>
      <c r="CN59" s="371"/>
      <c r="CO59" s="371"/>
      <c r="CP59" s="371"/>
      <c r="CQ59" s="371"/>
      <c r="CR59" s="371"/>
      <c r="CS59" s="371"/>
      <c r="CT59" s="371"/>
      <c r="CU59" s="371"/>
      <c r="CV59" s="371"/>
      <c r="CW59" s="371"/>
      <c r="CX59" s="371"/>
      <c r="CY59" s="371"/>
      <c r="CZ59" s="371"/>
      <c r="DA59" s="371"/>
      <c r="DB59" s="371"/>
      <c r="DC59" s="371"/>
      <c r="DD59" s="371"/>
      <c r="DE59" s="371"/>
      <c r="DF59" s="371"/>
      <c r="DG59" s="371"/>
      <c r="DH59" s="371"/>
      <c r="DI59" s="371"/>
      <c r="DJ59" s="371"/>
      <c r="DK59" s="371"/>
      <c r="DL59" s="371"/>
      <c r="DM59" s="371"/>
      <c r="DN59" s="371"/>
      <c r="DO59" s="371"/>
      <c r="DP59" s="371"/>
      <c r="DQ59" s="371"/>
      <c r="DR59" s="371"/>
      <c r="DS59" s="371"/>
      <c r="DT59" s="371"/>
      <c r="DU59" s="371"/>
      <c r="DV59" s="371"/>
      <c r="DW59" s="371"/>
      <c r="DX59" s="371"/>
      <c r="DY59" s="371"/>
      <c r="DZ59" s="371"/>
      <c r="EA59" s="371"/>
      <c r="EB59" s="371"/>
      <c r="EC59" s="371"/>
      <c r="ED59" s="371"/>
      <c r="EE59" s="371"/>
      <c r="EF59" s="371"/>
      <c r="EG59" s="371"/>
      <c r="EH59" s="371"/>
      <c r="EI59" s="371"/>
      <c r="EJ59" s="371"/>
      <c r="EK59" s="371"/>
      <c r="EL59" s="371"/>
      <c r="EM59" s="371"/>
      <c r="EN59" s="371"/>
      <c r="EO59" s="371"/>
      <c r="EP59" s="371"/>
      <c r="EQ59" s="371"/>
      <c r="ER59" s="371"/>
      <c r="ES59" s="371"/>
      <c r="ET59" s="371"/>
      <c r="EU59" s="371"/>
      <c r="EV59" s="371"/>
      <c r="EW59" s="371"/>
      <c r="EX59" s="371"/>
      <c r="EY59" s="371"/>
      <c r="EZ59" s="371"/>
      <c r="FA59" s="371"/>
      <c r="FB59" s="371"/>
      <c r="FC59" s="371"/>
      <c r="FD59" s="371"/>
      <c r="FE59" s="371"/>
      <c r="FF59" s="371"/>
      <c r="FG59" s="371"/>
      <c r="FH59" s="371"/>
      <c r="FI59" s="371"/>
      <c r="FJ59" s="371"/>
      <c r="FK59" s="371"/>
      <c r="FL59" s="371"/>
      <c r="FM59" s="371"/>
      <c r="FN59" s="371"/>
      <c r="FO59" s="371"/>
      <c r="FP59" s="371"/>
    </row>
    <row r="60" spans="1:185" s="10" customFormat="1" ht="12.75" customHeight="1">
      <c r="A60" s="84"/>
      <c r="B60" s="111" t="s">
        <v>155</v>
      </c>
      <c r="C60" s="177">
        <v>7.49</v>
      </c>
      <c r="D60" s="209"/>
      <c r="E60" s="209"/>
      <c r="F60" s="566"/>
      <c r="G60" s="54" t="s">
        <v>132</v>
      </c>
      <c r="H60" s="178">
        <v>16</v>
      </c>
      <c r="I60" s="177">
        <v>50</v>
      </c>
      <c r="J60" s="54" t="s">
        <v>132</v>
      </c>
      <c r="K60" s="117" t="s">
        <v>133</v>
      </c>
      <c r="L60" s="65">
        <v>22.5</v>
      </c>
      <c r="M60" s="68" t="s">
        <v>132</v>
      </c>
      <c r="N60" s="54">
        <v>70</v>
      </c>
      <c r="O60" s="518">
        <v>28.8</v>
      </c>
      <c r="P60" s="54" t="s">
        <v>529</v>
      </c>
      <c r="Q60" s="54" t="s">
        <v>530</v>
      </c>
      <c r="R60" s="54" t="s">
        <v>140</v>
      </c>
      <c r="S60" s="54">
        <v>70</v>
      </c>
      <c r="T60" s="54">
        <v>8.19</v>
      </c>
      <c r="U60" s="481">
        <v>140</v>
      </c>
      <c r="V60" s="434">
        <v>43</v>
      </c>
      <c r="W60" s="65" t="s">
        <v>148</v>
      </c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371"/>
      <c r="AL60" s="371"/>
      <c r="AM60" s="371"/>
      <c r="AN60" s="371"/>
      <c r="AO60" s="371"/>
      <c r="AP60" s="371"/>
      <c r="AQ60" s="371"/>
      <c r="AR60" s="371"/>
      <c r="AS60" s="371"/>
      <c r="AT60" s="371"/>
      <c r="AU60" s="371"/>
      <c r="AV60" s="371"/>
      <c r="AW60" s="371"/>
      <c r="AX60" s="371"/>
      <c r="AY60" s="371"/>
      <c r="AZ60" s="371"/>
      <c r="BA60" s="371"/>
      <c r="BB60" s="371"/>
      <c r="BC60" s="371"/>
      <c r="BD60" s="371"/>
      <c r="BE60" s="371"/>
      <c r="BF60" s="371"/>
      <c r="BG60" s="371"/>
      <c r="BH60" s="371"/>
      <c r="BI60" s="371"/>
      <c r="BJ60" s="371"/>
      <c r="BK60" s="371"/>
      <c r="BL60" s="371"/>
      <c r="BM60" s="371"/>
      <c r="BN60" s="371"/>
      <c r="BO60" s="371"/>
      <c r="BP60" s="371"/>
      <c r="BQ60" s="371"/>
      <c r="BR60" s="371"/>
      <c r="BS60" s="371"/>
      <c r="BT60" s="371"/>
      <c r="BU60" s="371"/>
      <c r="BV60" s="371"/>
      <c r="BW60" s="371"/>
      <c r="BX60" s="371"/>
      <c r="BY60" s="371"/>
      <c r="BZ60" s="371"/>
      <c r="CA60" s="371"/>
      <c r="CB60" s="371"/>
      <c r="CC60" s="371"/>
      <c r="CD60" s="371"/>
      <c r="CE60" s="371"/>
      <c r="CF60" s="371"/>
      <c r="CG60" s="371"/>
      <c r="CH60" s="371"/>
      <c r="CI60" s="371"/>
      <c r="CJ60" s="371"/>
      <c r="CK60" s="371"/>
      <c r="CL60" s="371"/>
      <c r="CM60" s="371"/>
      <c r="CN60" s="371"/>
      <c r="CO60" s="371"/>
      <c r="CP60" s="371"/>
      <c r="CQ60" s="371"/>
      <c r="CR60" s="371"/>
      <c r="CS60" s="371"/>
      <c r="CT60" s="371"/>
      <c r="CU60" s="371"/>
      <c r="CV60" s="371"/>
      <c r="CW60" s="371"/>
      <c r="CX60" s="371"/>
      <c r="CY60" s="371"/>
      <c r="CZ60" s="371"/>
      <c r="DA60" s="371"/>
      <c r="DB60" s="371"/>
      <c r="DC60" s="371"/>
      <c r="DD60" s="371"/>
      <c r="DE60" s="371"/>
      <c r="DF60" s="371"/>
      <c r="DG60" s="371"/>
      <c r="DH60" s="371"/>
      <c r="DI60" s="371"/>
      <c r="DJ60" s="371"/>
      <c r="DK60" s="371"/>
      <c r="DL60" s="371"/>
      <c r="DM60" s="371"/>
      <c r="DN60" s="371"/>
      <c r="DO60" s="371"/>
      <c r="DP60" s="371"/>
      <c r="DQ60" s="371"/>
      <c r="DR60" s="371"/>
      <c r="DS60" s="371"/>
      <c r="DT60" s="371"/>
      <c r="DU60" s="371"/>
      <c r="DV60" s="371"/>
      <c r="DW60" s="371"/>
      <c r="DX60" s="371"/>
      <c r="DY60" s="371"/>
      <c r="DZ60" s="371"/>
      <c r="EA60" s="371"/>
      <c r="EB60" s="371"/>
      <c r="EC60" s="371"/>
      <c r="ED60" s="371"/>
      <c r="EE60" s="371"/>
      <c r="EF60" s="371"/>
      <c r="EG60" s="371"/>
      <c r="EH60" s="371"/>
      <c r="EI60" s="371"/>
      <c r="EJ60" s="371"/>
      <c r="EK60" s="371"/>
      <c r="EL60" s="371"/>
      <c r="EM60" s="371"/>
      <c r="EN60" s="371"/>
      <c r="EO60" s="371"/>
      <c r="EP60" s="371"/>
      <c r="EQ60" s="371"/>
      <c r="ER60" s="371"/>
      <c r="ES60" s="371"/>
      <c r="ET60" s="371"/>
      <c r="EU60" s="371"/>
      <c r="EV60" s="371"/>
      <c r="EW60" s="371"/>
      <c r="EX60" s="371"/>
      <c r="EY60" s="371"/>
      <c r="EZ60" s="371"/>
      <c r="FA60" s="371"/>
      <c r="FB60" s="371"/>
      <c r="FC60" s="371"/>
      <c r="FD60" s="371"/>
      <c r="FE60" s="371"/>
      <c r="FF60" s="371"/>
      <c r="FG60" s="371"/>
      <c r="FH60" s="371"/>
      <c r="FI60" s="371"/>
      <c r="FJ60" s="371"/>
      <c r="FK60" s="371"/>
      <c r="FL60" s="371"/>
      <c r="FM60" s="371"/>
      <c r="FN60" s="371"/>
      <c r="FO60" s="371"/>
      <c r="FP60" s="371"/>
      <c r="FQ60" s="371"/>
      <c r="FR60" s="371"/>
      <c r="FS60" s="371"/>
      <c r="FT60" s="371"/>
      <c r="FU60" s="371"/>
      <c r="FV60" s="371"/>
      <c r="FW60" s="371"/>
      <c r="FX60" s="371"/>
      <c r="FY60" s="371"/>
      <c r="FZ60" s="371"/>
      <c r="GA60" s="371"/>
      <c r="GB60" s="371"/>
      <c r="GC60" s="371"/>
    </row>
    <row r="61" spans="1:185" s="382" customFormat="1" ht="12.75" customHeight="1">
      <c r="A61" s="84"/>
      <c r="B61" s="111" t="s">
        <v>317</v>
      </c>
      <c r="C61" s="68">
        <v>7.86</v>
      </c>
      <c r="D61" s="68" t="e">
        <f>+#REF!/61.02+H61/35.45+L61/96.06/2</f>
        <v>#REF!</v>
      </c>
      <c r="E61" s="54" t="e">
        <f>+O61/20.04+S61/1000/55.85/2+T61/24.31/2+#REF!/39.1+#REF!/22.99</f>
        <v>#REF!</v>
      </c>
      <c r="F61" s="45"/>
      <c r="G61" s="54" t="s">
        <v>132</v>
      </c>
      <c r="H61" s="117">
        <v>16.100000000000001</v>
      </c>
      <c r="I61" s="68" t="s">
        <v>96</v>
      </c>
      <c r="J61" s="54" t="s">
        <v>132</v>
      </c>
      <c r="K61" s="54" t="s">
        <v>133</v>
      </c>
      <c r="L61" s="65">
        <v>25.1</v>
      </c>
      <c r="M61" s="54">
        <v>53</v>
      </c>
      <c r="N61" s="54">
        <v>100</v>
      </c>
      <c r="O61" s="518">
        <v>31.7</v>
      </c>
      <c r="P61" s="54" t="s">
        <v>75</v>
      </c>
      <c r="Q61" s="54" t="s">
        <v>75</v>
      </c>
      <c r="R61" s="54" t="s">
        <v>75</v>
      </c>
      <c r="S61" s="54">
        <v>220</v>
      </c>
      <c r="T61" s="54">
        <v>8.81</v>
      </c>
      <c r="U61" s="480">
        <v>150</v>
      </c>
      <c r="V61" s="54">
        <v>53.6</v>
      </c>
      <c r="W61" s="65" t="s">
        <v>148</v>
      </c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  <c r="AM61" s="371"/>
      <c r="AN61" s="371"/>
      <c r="AO61" s="371"/>
      <c r="AP61" s="371"/>
      <c r="AQ61" s="371"/>
      <c r="AR61" s="371"/>
      <c r="AS61" s="371"/>
      <c r="AT61" s="371"/>
      <c r="AU61" s="371"/>
      <c r="AV61" s="371"/>
      <c r="AW61" s="371"/>
      <c r="AX61" s="371"/>
      <c r="AY61" s="371"/>
      <c r="AZ61" s="371"/>
      <c r="BA61" s="371"/>
      <c r="BB61" s="371"/>
      <c r="BC61" s="371"/>
      <c r="BD61" s="371"/>
      <c r="BE61" s="371"/>
      <c r="BF61" s="371"/>
      <c r="BG61" s="371"/>
      <c r="BH61" s="371"/>
      <c r="BI61" s="371"/>
      <c r="BJ61" s="371"/>
      <c r="BK61" s="371"/>
      <c r="BL61" s="371"/>
      <c r="BM61" s="371"/>
      <c r="BN61" s="371"/>
      <c r="BO61" s="371"/>
      <c r="BP61" s="371"/>
      <c r="BQ61" s="371"/>
      <c r="BR61" s="371"/>
      <c r="BS61" s="371"/>
      <c r="BT61" s="371"/>
      <c r="BU61" s="371"/>
      <c r="BV61" s="371"/>
      <c r="BW61" s="371"/>
      <c r="BX61" s="371"/>
      <c r="BY61" s="371"/>
      <c r="BZ61" s="371"/>
      <c r="CA61" s="371"/>
      <c r="CB61" s="371"/>
      <c r="CC61" s="371"/>
      <c r="CD61" s="371"/>
      <c r="CE61" s="371"/>
      <c r="CF61" s="371"/>
      <c r="CG61" s="371"/>
      <c r="CH61" s="371"/>
      <c r="CI61" s="371"/>
      <c r="CJ61" s="371"/>
      <c r="CK61" s="371"/>
      <c r="CL61" s="371"/>
      <c r="CM61" s="371"/>
      <c r="CN61" s="371"/>
      <c r="CO61" s="371"/>
      <c r="CP61" s="371"/>
      <c r="CQ61" s="371"/>
      <c r="CR61" s="371"/>
      <c r="CS61" s="371"/>
      <c r="CT61" s="371"/>
      <c r="CU61" s="371"/>
      <c r="CV61" s="371"/>
      <c r="CW61" s="371"/>
      <c r="CX61" s="371"/>
      <c r="CY61" s="371"/>
      <c r="CZ61" s="371"/>
      <c r="DA61" s="371"/>
      <c r="DB61" s="371"/>
      <c r="DC61" s="371"/>
      <c r="DD61" s="371"/>
      <c r="DE61" s="371"/>
      <c r="DF61" s="371"/>
      <c r="DG61" s="371"/>
      <c r="DH61" s="371"/>
      <c r="DI61" s="371"/>
      <c r="DJ61" s="371"/>
      <c r="DK61" s="371"/>
      <c r="DL61" s="371"/>
      <c r="DM61" s="371"/>
      <c r="DN61" s="371"/>
      <c r="DO61" s="371"/>
      <c r="DP61" s="371"/>
      <c r="DQ61" s="371"/>
      <c r="DR61" s="371"/>
      <c r="DS61" s="371"/>
      <c r="DT61" s="371"/>
      <c r="DU61" s="371"/>
      <c r="DV61" s="371"/>
      <c r="DW61" s="371"/>
      <c r="DX61" s="371"/>
      <c r="DY61" s="371"/>
      <c r="DZ61" s="371"/>
      <c r="EA61" s="371"/>
      <c r="EB61" s="371"/>
      <c r="EC61" s="371"/>
      <c r="ED61" s="371"/>
      <c r="EE61" s="371"/>
      <c r="EF61" s="371"/>
      <c r="EG61" s="371"/>
      <c r="EH61" s="371"/>
      <c r="EI61" s="371"/>
      <c r="EJ61" s="371"/>
      <c r="EK61" s="371"/>
      <c r="EL61" s="371"/>
      <c r="EM61" s="371"/>
      <c r="EN61" s="371"/>
      <c r="EO61" s="371"/>
      <c r="EP61" s="371"/>
      <c r="EQ61" s="371"/>
      <c r="ER61" s="371"/>
      <c r="ES61" s="371"/>
      <c r="ET61" s="371"/>
      <c r="EU61" s="371"/>
      <c r="EV61" s="371"/>
      <c r="EW61" s="371"/>
      <c r="EX61" s="371"/>
      <c r="EY61" s="371"/>
      <c r="EZ61" s="371"/>
      <c r="FA61" s="371"/>
      <c r="FB61" s="371"/>
      <c r="FC61" s="371"/>
      <c r="FD61" s="371"/>
      <c r="FE61" s="371"/>
      <c r="FF61" s="371"/>
      <c r="FG61" s="371"/>
      <c r="FH61" s="371"/>
      <c r="FI61" s="371"/>
      <c r="FJ61" s="371"/>
      <c r="FK61" s="371"/>
      <c r="FL61" s="371"/>
    </row>
    <row r="62" spans="1:185" s="382" customFormat="1" ht="12.75" customHeight="1">
      <c r="A62" s="151" t="s">
        <v>61</v>
      </c>
      <c r="B62" s="585" t="s">
        <v>335</v>
      </c>
      <c r="C62" s="339" t="s">
        <v>336</v>
      </c>
      <c r="D62" s="339"/>
      <c r="E62" s="340"/>
      <c r="F62" s="565"/>
      <c r="G62" s="340" t="s">
        <v>132</v>
      </c>
      <c r="H62" s="295" t="s">
        <v>337</v>
      </c>
      <c r="I62" s="339" t="s">
        <v>96</v>
      </c>
      <c r="J62" s="340" t="s">
        <v>132</v>
      </c>
      <c r="K62" s="340" t="s">
        <v>133</v>
      </c>
      <c r="L62" s="342" t="s">
        <v>338</v>
      </c>
      <c r="M62" s="339" t="s">
        <v>339</v>
      </c>
      <c r="N62" s="340" t="s">
        <v>341</v>
      </c>
      <c r="O62" s="586" t="s">
        <v>343</v>
      </c>
      <c r="P62" s="340" t="s">
        <v>75</v>
      </c>
      <c r="Q62" s="340" t="s">
        <v>75</v>
      </c>
      <c r="R62" s="340" t="s">
        <v>75</v>
      </c>
      <c r="S62" s="340" t="s">
        <v>344</v>
      </c>
      <c r="T62" s="340" t="s">
        <v>345</v>
      </c>
      <c r="U62" s="489" t="s">
        <v>346</v>
      </c>
      <c r="V62" s="340" t="s">
        <v>348</v>
      </c>
      <c r="W62" s="342" t="s">
        <v>148</v>
      </c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1"/>
      <c r="AN62" s="371"/>
      <c r="AO62" s="371"/>
      <c r="AP62" s="371"/>
      <c r="AQ62" s="371"/>
      <c r="AR62" s="371"/>
      <c r="AS62" s="371"/>
      <c r="AT62" s="371"/>
      <c r="AU62" s="371"/>
      <c r="AV62" s="371"/>
      <c r="AW62" s="371"/>
      <c r="AX62" s="371"/>
      <c r="AY62" s="371"/>
      <c r="AZ62" s="371"/>
      <c r="BA62" s="371"/>
      <c r="BB62" s="371"/>
      <c r="BC62" s="371"/>
      <c r="BD62" s="371"/>
      <c r="BE62" s="371"/>
      <c r="BF62" s="371"/>
      <c r="BG62" s="371"/>
      <c r="BH62" s="371"/>
      <c r="BI62" s="371"/>
      <c r="BJ62" s="371"/>
      <c r="BK62" s="371"/>
      <c r="BL62" s="371"/>
      <c r="BM62" s="371"/>
      <c r="BN62" s="371"/>
      <c r="BO62" s="371"/>
      <c r="BP62" s="371"/>
      <c r="BQ62" s="371"/>
      <c r="BR62" s="371"/>
      <c r="BS62" s="371"/>
      <c r="BT62" s="371"/>
      <c r="BU62" s="371"/>
      <c r="BV62" s="371"/>
      <c r="BW62" s="371"/>
      <c r="BX62" s="371"/>
      <c r="BY62" s="371"/>
      <c r="BZ62" s="371"/>
      <c r="CA62" s="371"/>
      <c r="CB62" s="371"/>
      <c r="CC62" s="371"/>
      <c r="CD62" s="371"/>
      <c r="CE62" s="371"/>
      <c r="CF62" s="371"/>
      <c r="CG62" s="371"/>
      <c r="CH62" s="371"/>
      <c r="CI62" s="371"/>
      <c r="CJ62" s="371"/>
      <c r="CK62" s="371"/>
      <c r="CL62" s="371"/>
      <c r="CM62" s="371"/>
      <c r="CN62" s="371"/>
      <c r="CO62" s="371"/>
      <c r="CP62" s="371"/>
      <c r="CQ62" s="371"/>
      <c r="CR62" s="371"/>
      <c r="CS62" s="371"/>
      <c r="CT62" s="371"/>
      <c r="CU62" s="371"/>
      <c r="CV62" s="371"/>
      <c r="CW62" s="371"/>
      <c r="CX62" s="371"/>
      <c r="CY62" s="371"/>
      <c r="CZ62" s="371"/>
      <c r="DA62" s="371"/>
      <c r="DB62" s="371"/>
      <c r="DC62" s="371"/>
      <c r="DD62" s="371"/>
      <c r="DE62" s="371"/>
      <c r="DF62" s="371"/>
      <c r="DG62" s="371"/>
      <c r="DH62" s="371"/>
      <c r="DI62" s="371"/>
      <c r="DJ62" s="371"/>
      <c r="DK62" s="371"/>
      <c r="DL62" s="371"/>
      <c r="DM62" s="371"/>
      <c r="DN62" s="371"/>
      <c r="DO62" s="371"/>
      <c r="DP62" s="371"/>
      <c r="DQ62" s="371"/>
      <c r="DR62" s="371"/>
      <c r="DS62" s="371"/>
      <c r="DT62" s="371"/>
      <c r="DU62" s="371"/>
      <c r="DV62" s="371"/>
      <c r="DW62" s="371"/>
      <c r="DX62" s="371"/>
      <c r="DY62" s="371"/>
      <c r="DZ62" s="371"/>
      <c r="EA62" s="371"/>
      <c r="EB62" s="371"/>
      <c r="EC62" s="371"/>
      <c r="ED62" s="371"/>
      <c r="EE62" s="371"/>
      <c r="EF62" s="371"/>
      <c r="EG62" s="371"/>
      <c r="EH62" s="371"/>
      <c r="EI62" s="371"/>
      <c r="EJ62" s="371"/>
      <c r="EK62" s="371"/>
      <c r="EL62" s="371"/>
      <c r="EM62" s="371"/>
      <c r="EN62" s="371"/>
      <c r="EO62" s="371"/>
      <c r="EP62" s="371"/>
      <c r="EQ62" s="371"/>
      <c r="ER62" s="371"/>
      <c r="ES62" s="371"/>
      <c r="ET62" s="371"/>
      <c r="EU62" s="371"/>
      <c r="EV62" s="371"/>
      <c r="EW62" s="371"/>
      <c r="EX62" s="371"/>
      <c r="EY62" s="371"/>
      <c r="EZ62" s="371"/>
      <c r="FA62" s="371"/>
      <c r="FB62" s="371"/>
      <c r="FC62" s="371"/>
      <c r="FD62" s="371"/>
      <c r="FE62" s="371"/>
      <c r="FF62" s="371"/>
      <c r="FG62" s="371"/>
      <c r="FH62" s="371"/>
      <c r="FI62" s="371"/>
      <c r="FJ62" s="371"/>
      <c r="FK62" s="371"/>
      <c r="FL62" s="371"/>
    </row>
    <row r="63" spans="1:185" s="382" customFormat="1" ht="12.75" customHeight="1">
      <c r="A63" s="587"/>
      <c r="B63" s="575" t="s">
        <v>392</v>
      </c>
      <c r="C63" s="588" t="s">
        <v>393</v>
      </c>
      <c r="D63" s="588"/>
      <c r="E63" s="589"/>
      <c r="F63" s="547"/>
      <c r="G63" s="589" t="s">
        <v>132</v>
      </c>
      <c r="H63" s="578" t="s">
        <v>394</v>
      </c>
      <c r="I63" s="588" t="s">
        <v>358</v>
      </c>
      <c r="J63" s="589" t="s">
        <v>132</v>
      </c>
      <c r="K63" s="589" t="s">
        <v>384</v>
      </c>
      <c r="L63" s="590" t="s">
        <v>395</v>
      </c>
      <c r="M63" s="588" t="s">
        <v>412</v>
      </c>
      <c r="N63" s="589" t="s">
        <v>413</v>
      </c>
      <c r="O63" s="591" t="s">
        <v>414</v>
      </c>
      <c r="P63" s="589" t="s">
        <v>75</v>
      </c>
      <c r="Q63" s="589" t="s">
        <v>75</v>
      </c>
      <c r="R63" s="589" t="s">
        <v>410</v>
      </c>
      <c r="S63" s="589" t="s">
        <v>379</v>
      </c>
      <c r="T63" s="589" t="s">
        <v>415</v>
      </c>
      <c r="U63" s="486">
        <v>110</v>
      </c>
      <c r="V63" s="589" t="s">
        <v>416</v>
      </c>
      <c r="W63" s="590" t="s">
        <v>353</v>
      </c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1"/>
      <c r="AP63" s="371"/>
      <c r="AQ63" s="371"/>
      <c r="AR63" s="371"/>
      <c r="AS63" s="371"/>
      <c r="AT63" s="371"/>
      <c r="AU63" s="371"/>
      <c r="AV63" s="371"/>
      <c r="AW63" s="371"/>
      <c r="AX63" s="371"/>
      <c r="AY63" s="371"/>
      <c r="AZ63" s="371"/>
      <c r="BA63" s="371"/>
      <c r="BB63" s="371"/>
      <c r="BC63" s="371"/>
      <c r="BD63" s="371"/>
      <c r="BE63" s="371"/>
      <c r="BF63" s="371"/>
      <c r="BG63" s="371"/>
      <c r="BH63" s="371"/>
      <c r="BI63" s="371"/>
      <c r="BJ63" s="371"/>
      <c r="BK63" s="371"/>
      <c r="BL63" s="371"/>
      <c r="BM63" s="371"/>
      <c r="BN63" s="371"/>
      <c r="BO63" s="371"/>
      <c r="BP63" s="371"/>
      <c r="BQ63" s="371"/>
      <c r="BR63" s="371"/>
      <c r="BS63" s="371"/>
      <c r="BT63" s="371"/>
      <c r="BU63" s="371"/>
      <c r="BV63" s="371"/>
      <c r="BW63" s="371"/>
      <c r="BX63" s="371"/>
      <c r="BY63" s="371"/>
      <c r="BZ63" s="371"/>
      <c r="CA63" s="371"/>
      <c r="CB63" s="371"/>
      <c r="CC63" s="371"/>
      <c r="CD63" s="371"/>
      <c r="CE63" s="371"/>
      <c r="CF63" s="371"/>
      <c r="CG63" s="371"/>
      <c r="CH63" s="371"/>
      <c r="CI63" s="371"/>
      <c r="CJ63" s="371"/>
      <c r="CK63" s="371"/>
      <c r="CL63" s="371"/>
      <c r="CM63" s="371"/>
      <c r="CN63" s="371"/>
      <c r="CO63" s="371"/>
      <c r="CP63" s="371"/>
      <c r="CQ63" s="371"/>
      <c r="CR63" s="371"/>
      <c r="CS63" s="371"/>
      <c r="CT63" s="371"/>
      <c r="CU63" s="371"/>
      <c r="CV63" s="371"/>
      <c r="CW63" s="371"/>
      <c r="CX63" s="371"/>
      <c r="CY63" s="371"/>
      <c r="CZ63" s="371"/>
      <c r="DA63" s="371"/>
      <c r="DB63" s="371"/>
      <c r="DC63" s="371"/>
      <c r="DD63" s="371"/>
      <c r="DE63" s="371"/>
      <c r="DF63" s="371"/>
      <c r="DG63" s="371"/>
      <c r="DH63" s="371"/>
      <c r="DI63" s="371"/>
      <c r="DJ63" s="371"/>
      <c r="DK63" s="371"/>
      <c r="DL63" s="371"/>
      <c r="DM63" s="371"/>
      <c r="DN63" s="371"/>
      <c r="DO63" s="371"/>
      <c r="DP63" s="371"/>
      <c r="DQ63" s="371"/>
      <c r="DR63" s="371"/>
      <c r="DS63" s="371"/>
      <c r="DT63" s="371"/>
      <c r="DU63" s="371"/>
      <c r="DV63" s="371"/>
      <c r="DW63" s="371"/>
      <c r="DX63" s="371"/>
      <c r="DY63" s="371"/>
      <c r="DZ63" s="371"/>
      <c r="EA63" s="371"/>
      <c r="EB63" s="371"/>
      <c r="EC63" s="371"/>
      <c r="ED63" s="371"/>
      <c r="EE63" s="371"/>
      <c r="EF63" s="371"/>
      <c r="EG63" s="371"/>
      <c r="EH63" s="371"/>
      <c r="EI63" s="371"/>
      <c r="EJ63" s="371"/>
      <c r="EK63" s="371"/>
      <c r="EL63" s="371"/>
      <c r="EM63" s="371"/>
      <c r="EN63" s="371"/>
      <c r="EO63" s="371"/>
      <c r="EP63" s="371"/>
      <c r="EQ63" s="371"/>
      <c r="ER63" s="371"/>
      <c r="ES63" s="371"/>
      <c r="ET63" s="371"/>
      <c r="EU63" s="371"/>
      <c r="EV63" s="371"/>
      <c r="EW63" s="371"/>
      <c r="EX63" s="371"/>
      <c r="EY63" s="371"/>
      <c r="EZ63" s="371"/>
      <c r="FA63" s="371"/>
      <c r="FB63" s="371"/>
      <c r="FC63" s="371"/>
      <c r="FD63" s="371"/>
      <c r="FE63" s="371"/>
      <c r="FF63" s="371"/>
      <c r="FG63" s="371"/>
      <c r="FH63" s="371"/>
      <c r="FI63" s="371"/>
      <c r="FJ63" s="371"/>
      <c r="FK63" s="371"/>
      <c r="FL63" s="371"/>
    </row>
    <row r="64" spans="1:185" s="382" customFormat="1" ht="12.75" customHeight="1">
      <c r="A64" s="587"/>
      <c r="B64" s="551" t="s">
        <v>426</v>
      </c>
      <c r="C64" s="588" t="s">
        <v>435</v>
      </c>
      <c r="D64" s="588"/>
      <c r="E64" s="589"/>
      <c r="F64" s="547"/>
      <c r="G64" s="589" t="s">
        <v>132</v>
      </c>
      <c r="H64" s="578" t="s">
        <v>437</v>
      </c>
      <c r="I64" s="588" t="s">
        <v>438</v>
      </c>
      <c r="J64" s="589" t="s">
        <v>132</v>
      </c>
      <c r="K64" s="589" t="s">
        <v>439</v>
      </c>
      <c r="L64" s="590" t="s">
        <v>440</v>
      </c>
      <c r="M64" s="588" t="s">
        <v>397</v>
      </c>
      <c r="N64" s="589" t="s">
        <v>448</v>
      </c>
      <c r="O64" s="591" t="s">
        <v>449</v>
      </c>
      <c r="P64" s="589" t="s">
        <v>75</v>
      </c>
      <c r="Q64" s="589" t="s">
        <v>75</v>
      </c>
      <c r="R64" s="589" t="s">
        <v>75</v>
      </c>
      <c r="S64" s="589" t="s">
        <v>344</v>
      </c>
      <c r="T64" s="589" t="s">
        <v>450</v>
      </c>
      <c r="U64" s="486">
        <v>190</v>
      </c>
      <c r="V64" s="589" t="s">
        <v>381</v>
      </c>
      <c r="W64" s="590" t="s">
        <v>148</v>
      </c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371"/>
      <c r="AL64" s="371"/>
      <c r="AM64" s="371"/>
      <c r="AN64" s="371"/>
      <c r="AO64" s="371"/>
      <c r="AP64" s="371"/>
      <c r="AQ64" s="371"/>
      <c r="AR64" s="371"/>
      <c r="AS64" s="371"/>
      <c r="AT64" s="371"/>
      <c r="AU64" s="371"/>
      <c r="AV64" s="371"/>
      <c r="AW64" s="371"/>
      <c r="AX64" s="371"/>
      <c r="AY64" s="371"/>
      <c r="AZ64" s="371"/>
      <c r="BA64" s="371"/>
      <c r="BB64" s="371"/>
      <c r="BC64" s="371"/>
      <c r="BD64" s="371"/>
      <c r="BE64" s="371"/>
      <c r="BF64" s="371"/>
      <c r="BG64" s="371"/>
      <c r="BH64" s="371"/>
      <c r="BI64" s="371"/>
      <c r="BJ64" s="371"/>
      <c r="BK64" s="371"/>
      <c r="BL64" s="371"/>
      <c r="BM64" s="371"/>
      <c r="BN64" s="371"/>
      <c r="BO64" s="371"/>
      <c r="BP64" s="371"/>
      <c r="BQ64" s="371"/>
      <c r="BR64" s="371"/>
      <c r="BS64" s="371"/>
      <c r="BT64" s="371"/>
      <c r="BU64" s="371"/>
      <c r="BV64" s="371"/>
      <c r="BW64" s="371"/>
      <c r="BX64" s="371"/>
      <c r="BY64" s="371"/>
      <c r="BZ64" s="371"/>
      <c r="CA64" s="371"/>
      <c r="CB64" s="371"/>
      <c r="CC64" s="371"/>
      <c r="CD64" s="371"/>
      <c r="CE64" s="371"/>
      <c r="CF64" s="371"/>
      <c r="CG64" s="371"/>
      <c r="CH64" s="371"/>
      <c r="CI64" s="371"/>
      <c r="CJ64" s="371"/>
      <c r="CK64" s="371"/>
      <c r="CL64" s="371"/>
      <c r="CM64" s="371"/>
      <c r="CN64" s="371"/>
      <c r="CO64" s="371"/>
      <c r="CP64" s="371"/>
      <c r="CQ64" s="371"/>
      <c r="CR64" s="371"/>
      <c r="CS64" s="371"/>
      <c r="CT64" s="371"/>
      <c r="CU64" s="371"/>
      <c r="CV64" s="371"/>
      <c r="CW64" s="371"/>
      <c r="CX64" s="371"/>
      <c r="CY64" s="371"/>
      <c r="CZ64" s="371"/>
      <c r="DA64" s="371"/>
      <c r="DB64" s="371"/>
      <c r="DC64" s="371"/>
      <c r="DD64" s="371"/>
      <c r="DE64" s="371"/>
      <c r="DF64" s="371"/>
      <c r="DG64" s="371"/>
      <c r="DH64" s="371"/>
      <c r="DI64" s="371"/>
      <c r="DJ64" s="371"/>
      <c r="DK64" s="371"/>
      <c r="DL64" s="371"/>
      <c r="DM64" s="371"/>
      <c r="DN64" s="371"/>
      <c r="DO64" s="371"/>
      <c r="DP64" s="371"/>
      <c r="DQ64" s="371"/>
      <c r="DR64" s="371"/>
      <c r="DS64" s="371"/>
      <c r="DT64" s="371"/>
      <c r="DU64" s="371"/>
      <c r="DV64" s="371"/>
      <c r="DW64" s="371"/>
      <c r="DX64" s="371"/>
      <c r="DY64" s="371"/>
      <c r="DZ64" s="371"/>
      <c r="EA64" s="371"/>
      <c r="EB64" s="371"/>
      <c r="EC64" s="371"/>
      <c r="ED64" s="371"/>
      <c r="EE64" s="371"/>
      <c r="EF64" s="371"/>
      <c r="EG64" s="371"/>
      <c r="EH64" s="371"/>
      <c r="EI64" s="371"/>
      <c r="EJ64" s="371"/>
      <c r="EK64" s="371"/>
      <c r="EL64" s="371"/>
      <c r="EM64" s="371"/>
      <c r="EN64" s="371"/>
      <c r="EO64" s="371"/>
      <c r="EP64" s="371"/>
      <c r="EQ64" s="371"/>
      <c r="ER64" s="371"/>
      <c r="ES64" s="371"/>
      <c r="ET64" s="371"/>
      <c r="EU64" s="371"/>
      <c r="EV64" s="371"/>
      <c r="EW64" s="371"/>
      <c r="EX64" s="371"/>
      <c r="EY64" s="371"/>
      <c r="EZ64" s="371"/>
      <c r="FA64" s="371"/>
      <c r="FB64" s="371"/>
      <c r="FC64" s="371"/>
      <c r="FD64" s="371"/>
      <c r="FE64" s="371"/>
      <c r="FF64" s="371"/>
      <c r="FG64" s="371"/>
      <c r="FH64" s="371"/>
      <c r="FI64" s="371"/>
      <c r="FJ64" s="371"/>
      <c r="FK64" s="371"/>
      <c r="FL64" s="371"/>
    </row>
    <row r="65" spans="1:185" s="10" customFormat="1" ht="12.75" customHeight="1">
      <c r="A65" s="217"/>
      <c r="B65" s="208" t="s">
        <v>462</v>
      </c>
      <c r="C65" s="378">
        <v>7.71</v>
      </c>
      <c r="D65" s="204"/>
      <c r="E65" s="204"/>
      <c r="F65" s="204"/>
      <c r="G65" s="215" t="s">
        <v>132</v>
      </c>
      <c r="H65" s="215">
        <v>19.600000000000001</v>
      </c>
      <c r="I65" s="378">
        <v>40</v>
      </c>
      <c r="J65" s="215" t="s">
        <v>132</v>
      </c>
      <c r="K65" s="215" t="s">
        <v>133</v>
      </c>
      <c r="L65" s="210">
        <v>21.3</v>
      </c>
      <c r="M65" s="215" t="s">
        <v>148</v>
      </c>
      <c r="N65" s="215">
        <v>80</v>
      </c>
      <c r="O65" s="304">
        <v>26</v>
      </c>
      <c r="P65" s="305" t="s">
        <v>75</v>
      </c>
      <c r="Q65" s="305" t="s">
        <v>67</v>
      </c>
      <c r="R65" s="305" t="s">
        <v>75</v>
      </c>
      <c r="S65" s="305" t="s">
        <v>132</v>
      </c>
      <c r="T65" s="305">
        <v>7.63</v>
      </c>
      <c r="U65" s="498">
        <v>110</v>
      </c>
      <c r="V65" s="305">
        <v>41.8</v>
      </c>
      <c r="W65" s="307" t="s">
        <v>148</v>
      </c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371"/>
      <c r="AL65" s="371"/>
      <c r="AM65" s="371"/>
      <c r="AN65" s="371"/>
      <c r="AO65" s="371"/>
      <c r="AP65" s="371"/>
      <c r="AQ65" s="371"/>
      <c r="AR65" s="371"/>
      <c r="AS65" s="371"/>
      <c r="AT65" s="371"/>
      <c r="AU65" s="371"/>
      <c r="AV65" s="371"/>
      <c r="AW65" s="371"/>
      <c r="AX65" s="371"/>
      <c r="AY65" s="371"/>
      <c r="AZ65" s="371"/>
      <c r="BA65" s="371"/>
      <c r="BB65" s="371"/>
      <c r="BC65" s="371"/>
      <c r="BD65" s="371"/>
      <c r="BE65" s="371"/>
      <c r="BF65" s="371"/>
      <c r="BG65" s="371"/>
      <c r="BH65" s="371"/>
      <c r="BI65" s="371"/>
      <c r="BJ65" s="371"/>
      <c r="BK65" s="371"/>
      <c r="BL65" s="371"/>
      <c r="BM65" s="371"/>
      <c r="BN65" s="371"/>
      <c r="BO65" s="371"/>
      <c r="BP65" s="371"/>
      <c r="BQ65" s="371"/>
      <c r="BR65" s="371"/>
      <c r="BS65" s="371"/>
      <c r="BT65" s="371"/>
      <c r="BU65" s="371"/>
      <c r="BV65" s="371"/>
      <c r="BW65" s="371"/>
      <c r="BX65" s="371"/>
      <c r="BY65" s="371"/>
      <c r="BZ65" s="371"/>
      <c r="CA65" s="371"/>
      <c r="CB65" s="371"/>
      <c r="CC65" s="371"/>
      <c r="CD65" s="371"/>
      <c r="CE65" s="371"/>
      <c r="CF65" s="371"/>
      <c r="CG65" s="371"/>
      <c r="CH65" s="371"/>
      <c r="CI65" s="371"/>
      <c r="CJ65" s="371"/>
      <c r="CK65" s="371"/>
      <c r="CL65" s="371"/>
      <c r="CM65" s="371"/>
      <c r="CN65" s="371"/>
      <c r="CO65" s="371"/>
      <c r="CP65" s="371"/>
      <c r="CQ65" s="371"/>
      <c r="CR65" s="371"/>
      <c r="CS65" s="371"/>
      <c r="CT65" s="371"/>
      <c r="CU65" s="371"/>
      <c r="CV65" s="371"/>
      <c r="CW65" s="371"/>
      <c r="CX65" s="371"/>
      <c r="CY65" s="371"/>
      <c r="CZ65" s="371"/>
      <c r="DA65" s="371"/>
      <c r="DB65" s="371"/>
      <c r="DC65" s="371"/>
      <c r="DD65" s="371"/>
      <c r="DE65" s="371"/>
      <c r="DF65" s="371"/>
      <c r="DG65" s="371"/>
      <c r="DH65" s="371"/>
      <c r="DI65" s="371"/>
      <c r="DJ65" s="371"/>
      <c r="DK65" s="371"/>
      <c r="DL65" s="371"/>
      <c r="DM65" s="371"/>
      <c r="DN65" s="371"/>
      <c r="DO65" s="371"/>
      <c r="DP65" s="371"/>
      <c r="DQ65" s="371"/>
      <c r="DR65" s="371"/>
      <c r="DS65" s="371"/>
      <c r="DT65" s="371"/>
      <c r="DU65" s="371"/>
      <c r="DV65" s="371"/>
      <c r="DW65" s="371"/>
      <c r="DX65" s="371"/>
      <c r="DY65" s="371"/>
      <c r="DZ65" s="371"/>
      <c r="EA65" s="371"/>
      <c r="EB65" s="371"/>
      <c r="EC65" s="371"/>
      <c r="ED65" s="371"/>
      <c r="EE65" s="371"/>
      <c r="EF65" s="371"/>
      <c r="EG65" s="371"/>
      <c r="EH65" s="371"/>
      <c r="EI65" s="371"/>
      <c r="EJ65" s="371"/>
      <c r="EK65" s="371"/>
      <c r="EL65" s="371"/>
      <c r="EM65" s="371"/>
      <c r="EN65" s="371"/>
      <c r="EO65" s="371"/>
      <c r="EP65" s="371"/>
      <c r="EQ65" s="371"/>
      <c r="ER65" s="371"/>
      <c r="ES65" s="371"/>
      <c r="ET65" s="371"/>
      <c r="EU65" s="371"/>
      <c r="EV65" s="371"/>
      <c r="EW65" s="371"/>
      <c r="EX65" s="371"/>
      <c r="EY65" s="371"/>
      <c r="EZ65" s="371"/>
      <c r="FA65" s="371"/>
      <c r="FB65" s="371"/>
      <c r="FC65" s="371"/>
      <c r="FD65" s="371"/>
      <c r="FE65" s="371"/>
      <c r="FF65" s="371"/>
      <c r="FG65" s="371"/>
      <c r="FH65" s="371"/>
      <c r="FI65" s="371"/>
      <c r="FJ65" s="371"/>
      <c r="FK65" s="371"/>
      <c r="FL65" s="371"/>
      <c r="FM65" s="371"/>
      <c r="FN65" s="371"/>
      <c r="FO65" s="371"/>
      <c r="FP65" s="371"/>
      <c r="FQ65" s="371"/>
      <c r="FR65" s="371"/>
      <c r="FS65" s="371"/>
      <c r="FT65" s="371"/>
      <c r="FU65" s="371"/>
      <c r="FV65" s="371"/>
      <c r="FW65" s="371"/>
      <c r="FX65" s="371"/>
      <c r="FY65" s="371"/>
      <c r="FZ65" s="371"/>
      <c r="GA65" s="371"/>
      <c r="GB65" s="371"/>
    </row>
    <row r="66" spans="1:185" s="402" customFormat="1">
      <c r="A66" s="240"/>
      <c r="B66" s="208" t="s">
        <v>505</v>
      </c>
      <c r="C66" s="215">
        <v>7.74</v>
      </c>
      <c r="D66" s="123"/>
      <c r="E66" s="123"/>
      <c r="F66" s="592"/>
      <c r="G66" s="216" t="s">
        <v>132</v>
      </c>
      <c r="H66" s="216">
        <v>16.2</v>
      </c>
      <c r="I66" s="216">
        <v>70</v>
      </c>
      <c r="J66" s="216" t="s">
        <v>132</v>
      </c>
      <c r="K66" s="216" t="s">
        <v>133</v>
      </c>
      <c r="L66" s="208">
        <v>20.3</v>
      </c>
      <c r="M66" s="215">
        <v>8</v>
      </c>
      <c r="N66" s="215">
        <v>110</v>
      </c>
      <c r="O66" s="205">
        <v>26.9</v>
      </c>
      <c r="P66" s="215">
        <v>0.7</v>
      </c>
      <c r="Q66" s="215" t="s">
        <v>193</v>
      </c>
      <c r="R66" s="215" t="s">
        <v>193</v>
      </c>
      <c r="S66" s="215" t="s">
        <v>96</v>
      </c>
      <c r="T66" s="215">
        <v>8.81</v>
      </c>
      <c r="U66" s="493">
        <v>115</v>
      </c>
      <c r="V66" s="215">
        <v>43.8</v>
      </c>
      <c r="W66" s="210">
        <v>1</v>
      </c>
      <c r="X66" s="212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/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  <c r="EL66" s="123"/>
      <c r="EM66" s="123"/>
      <c r="EN66" s="123"/>
      <c r="EO66" s="123"/>
      <c r="EP66" s="123"/>
      <c r="EQ66" s="123"/>
      <c r="ER66" s="123"/>
      <c r="ES66" s="123"/>
      <c r="ET66" s="123"/>
      <c r="EU66" s="123"/>
      <c r="EV66" s="123"/>
      <c r="EW66" s="123"/>
      <c r="EX66" s="123"/>
      <c r="EY66" s="123"/>
      <c r="EZ66" s="123"/>
      <c r="FA66" s="123"/>
      <c r="FB66" s="123"/>
      <c r="FC66" s="123"/>
    </row>
    <row r="67" spans="1:185" s="10" customFormat="1" ht="12.75" customHeight="1">
      <c r="A67" s="217" t="s">
        <v>62</v>
      </c>
      <c r="B67" s="400" t="s">
        <v>200</v>
      </c>
      <c r="C67" s="123">
        <v>7.37</v>
      </c>
      <c r="D67" s="123"/>
      <c r="E67" s="311"/>
      <c r="F67" s="527"/>
      <c r="G67" s="311" t="s">
        <v>132</v>
      </c>
      <c r="H67" s="301">
        <v>14.1</v>
      </c>
      <c r="I67" s="123">
        <v>280</v>
      </c>
      <c r="J67" s="311" t="s">
        <v>132</v>
      </c>
      <c r="K67" s="311" t="s">
        <v>133</v>
      </c>
      <c r="L67" s="308">
        <v>24.9</v>
      </c>
      <c r="M67" s="123" t="s">
        <v>137</v>
      </c>
      <c r="N67" s="311">
        <v>90</v>
      </c>
      <c r="O67" s="123">
        <v>25.1</v>
      </c>
      <c r="P67" s="311" t="s">
        <v>529</v>
      </c>
      <c r="Q67" s="311" t="s">
        <v>530</v>
      </c>
      <c r="R67" s="311" t="s">
        <v>140</v>
      </c>
      <c r="S67" s="311" t="s">
        <v>139</v>
      </c>
      <c r="T67" s="311">
        <v>7.05</v>
      </c>
      <c r="U67" s="499">
        <v>110</v>
      </c>
      <c r="V67" s="311">
        <v>47.9</v>
      </c>
      <c r="W67" s="308" t="s">
        <v>140</v>
      </c>
      <c r="X67" s="373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1"/>
      <c r="AK67" s="371"/>
      <c r="AL67" s="371"/>
      <c r="AM67" s="371"/>
      <c r="AN67" s="371"/>
      <c r="AO67" s="371"/>
      <c r="AP67" s="371"/>
      <c r="AQ67" s="371"/>
      <c r="AR67" s="371"/>
      <c r="AS67" s="371"/>
      <c r="AT67" s="371"/>
      <c r="AU67" s="371"/>
      <c r="AV67" s="371"/>
      <c r="AW67" s="371"/>
      <c r="AX67" s="371"/>
      <c r="AY67" s="371"/>
      <c r="AZ67" s="371"/>
      <c r="BA67" s="371"/>
      <c r="BB67" s="371"/>
      <c r="BC67" s="371"/>
      <c r="BD67" s="371"/>
      <c r="BE67" s="371"/>
      <c r="BF67" s="371"/>
      <c r="BG67" s="371"/>
      <c r="BH67" s="371"/>
      <c r="BI67" s="371"/>
      <c r="BJ67" s="371"/>
      <c r="BK67" s="371"/>
      <c r="BL67" s="371"/>
      <c r="BM67" s="371"/>
      <c r="BN67" s="371"/>
      <c r="BO67" s="371"/>
      <c r="BP67" s="371"/>
      <c r="BQ67" s="371"/>
      <c r="BR67" s="371"/>
      <c r="BS67" s="371"/>
      <c r="BT67" s="371"/>
      <c r="BU67" s="371"/>
      <c r="BV67" s="371"/>
      <c r="BW67" s="371"/>
      <c r="BX67" s="371"/>
      <c r="BY67" s="371"/>
      <c r="BZ67" s="371"/>
      <c r="CA67" s="371"/>
      <c r="CB67" s="371"/>
      <c r="CC67" s="371"/>
      <c r="CD67" s="371"/>
      <c r="CE67" s="371"/>
      <c r="CF67" s="371"/>
      <c r="CG67" s="371"/>
      <c r="CH67" s="371"/>
      <c r="CI67" s="371"/>
      <c r="CJ67" s="371"/>
      <c r="CK67" s="371"/>
      <c r="CL67" s="371"/>
      <c r="CM67" s="371"/>
      <c r="CN67" s="371"/>
      <c r="CO67" s="371"/>
      <c r="CP67" s="371"/>
      <c r="CQ67" s="371"/>
      <c r="CR67" s="371"/>
      <c r="CS67" s="371"/>
      <c r="CT67" s="371"/>
      <c r="CU67" s="371"/>
      <c r="CV67" s="371"/>
      <c r="CW67" s="371"/>
      <c r="CX67" s="371"/>
      <c r="CY67" s="371"/>
      <c r="CZ67" s="371"/>
      <c r="DA67" s="371"/>
      <c r="DB67" s="371"/>
      <c r="DC67" s="371"/>
      <c r="DD67" s="371"/>
      <c r="DE67" s="371"/>
      <c r="DF67" s="371"/>
      <c r="DG67" s="371"/>
      <c r="DH67" s="371"/>
      <c r="DI67" s="371"/>
      <c r="DJ67" s="371"/>
      <c r="DK67" s="371"/>
      <c r="DL67" s="371"/>
      <c r="DM67" s="371"/>
      <c r="DN67" s="371"/>
      <c r="DO67" s="371"/>
      <c r="DP67" s="371"/>
      <c r="DQ67" s="371"/>
      <c r="DR67" s="371"/>
      <c r="DS67" s="371"/>
      <c r="DT67" s="371"/>
      <c r="DU67" s="371"/>
      <c r="DV67" s="371"/>
      <c r="DW67" s="371"/>
      <c r="DX67" s="371"/>
      <c r="DY67" s="371"/>
      <c r="DZ67" s="371"/>
      <c r="EA67" s="371"/>
      <c r="EB67" s="371"/>
      <c r="EC67" s="371"/>
      <c r="ED67" s="371"/>
      <c r="EE67" s="371"/>
      <c r="EF67" s="371"/>
      <c r="EG67" s="371"/>
      <c r="EH67" s="371"/>
      <c r="EI67" s="371"/>
      <c r="EJ67" s="371"/>
      <c r="EK67" s="371"/>
      <c r="EL67" s="371"/>
      <c r="EM67" s="371"/>
      <c r="EN67" s="371"/>
      <c r="EO67" s="371"/>
      <c r="EP67" s="371"/>
      <c r="EQ67" s="371"/>
      <c r="ER67" s="371"/>
      <c r="ES67" s="371"/>
      <c r="ET67" s="371"/>
      <c r="EU67" s="371"/>
      <c r="EV67" s="371"/>
      <c r="EW67" s="371"/>
      <c r="EX67" s="371"/>
      <c r="EY67" s="371"/>
      <c r="EZ67" s="371"/>
      <c r="FA67" s="371"/>
      <c r="FB67" s="371"/>
      <c r="FC67" s="371"/>
      <c r="FD67" s="371"/>
      <c r="FE67" s="371"/>
      <c r="FF67" s="371"/>
      <c r="FG67" s="371"/>
      <c r="FH67" s="371"/>
      <c r="FI67" s="371"/>
      <c r="FJ67" s="371"/>
      <c r="FK67" s="371"/>
      <c r="FL67" s="371"/>
      <c r="FM67" s="371"/>
      <c r="FN67" s="371"/>
      <c r="FO67" s="371"/>
      <c r="FP67" s="371"/>
    </row>
    <row r="68" spans="1:185" s="10" customFormat="1" ht="12.75" customHeight="1">
      <c r="A68" s="217"/>
      <c r="B68" s="208" t="s">
        <v>213</v>
      </c>
      <c r="C68" s="209">
        <v>7.3</v>
      </c>
      <c r="D68" s="209"/>
      <c r="E68" s="204"/>
      <c r="F68" s="547"/>
      <c r="G68" s="204" t="s">
        <v>132</v>
      </c>
      <c r="H68" s="215">
        <v>14.6</v>
      </c>
      <c r="I68" s="209">
        <v>30</v>
      </c>
      <c r="J68" s="204" t="s">
        <v>132</v>
      </c>
      <c r="K68" s="204">
        <v>4</v>
      </c>
      <c r="L68" s="210">
        <v>23.7</v>
      </c>
      <c r="M68" s="209" t="s">
        <v>137</v>
      </c>
      <c r="N68" s="204">
        <v>80</v>
      </c>
      <c r="O68" s="209">
        <v>22.6</v>
      </c>
      <c r="P68" s="204" t="s">
        <v>529</v>
      </c>
      <c r="Q68" s="204" t="s">
        <v>530</v>
      </c>
      <c r="R68" s="204" t="s">
        <v>140</v>
      </c>
      <c r="S68" s="204">
        <v>70</v>
      </c>
      <c r="T68" s="204">
        <v>6.4</v>
      </c>
      <c r="U68" s="493">
        <v>190</v>
      </c>
      <c r="V68" s="204">
        <v>67.3</v>
      </c>
      <c r="W68" s="210" t="s">
        <v>140</v>
      </c>
      <c r="X68" s="373"/>
      <c r="Y68" s="371"/>
      <c r="Z68" s="371"/>
      <c r="AA68" s="371"/>
      <c r="AB68" s="371"/>
      <c r="AC68" s="371"/>
      <c r="AD68" s="371"/>
      <c r="AE68" s="371"/>
      <c r="AF68" s="371"/>
      <c r="AG68" s="371"/>
      <c r="AH68" s="371"/>
      <c r="AI68" s="371"/>
      <c r="AJ68" s="371"/>
      <c r="AK68" s="371"/>
      <c r="AL68" s="371"/>
      <c r="AM68" s="371"/>
      <c r="AN68" s="371"/>
      <c r="AO68" s="371"/>
      <c r="AP68" s="371"/>
      <c r="AQ68" s="371"/>
      <c r="AR68" s="371"/>
      <c r="AS68" s="371"/>
      <c r="AT68" s="371"/>
      <c r="AU68" s="371"/>
      <c r="AV68" s="371"/>
      <c r="AW68" s="371"/>
      <c r="AX68" s="371"/>
      <c r="AY68" s="371"/>
      <c r="AZ68" s="371"/>
      <c r="BA68" s="371"/>
      <c r="BB68" s="371"/>
      <c r="BC68" s="371"/>
      <c r="BD68" s="371"/>
      <c r="BE68" s="371"/>
      <c r="BF68" s="371"/>
      <c r="BG68" s="371"/>
      <c r="BH68" s="371"/>
      <c r="BI68" s="371"/>
      <c r="BJ68" s="371"/>
      <c r="BK68" s="371"/>
      <c r="BL68" s="371"/>
      <c r="BM68" s="371"/>
      <c r="BN68" s="371"/>
      <c r="BO68" s="371"/>
      <c r="BP68" s="371"/>
      <c r="BQ68" s="371"/>
      <c r="BR68" s="371"/>
      <c r="BS68" s="371"/>
      <c r="BT68" s="371"/>
      <c r="BU68" s="371"/>
      <c r="BV68" s="371"/>
      <c r="BW68" s="371"/>
      <c r="BX68" s="371"/>
      <c r="BY68" s="371"/>
      <c r="BZ68" s="371"/>
      <c r="CA68" s="371"/>
      <c r="CB68" s="371"/>
      <c r="CC68" s="371"/>
      <c r="CD68" s="371"/>
      <c r="CE68" s="371"/>
      <c r="CF68" s="371"/>
      <c r="CG68" s="371"/>
      <c r="CH68" s="371"/>
      <c r="CI68" s="371"/>
      <c r="CJ68" s="371"/>
      <c r="CK68" s="371"/>
      <c r="CL68" s="371"/>
      <c r="CM68" s="371"/>
      <c r="CN68" s="371"/>
      <c r="CO68" s="371"/>
      <c r="CP68" s="371"/>
      <c r="CQ68" s="371"/>
      <c r="CR68" s="371"/>
      <c r="CS68" s="371"/>
      <c r="CT68" s="371"/>
      <c r="CU68" s="371"/>
      <c r="CV68" s="371"/>
      <c r="CW68" s="371"/>
      <c r="CX68" s="371"/>
      <c r="CY68" s="371"/>
      <c r="CZ68" s="371"/>
      <c r="DA68" s="371"/>
      <c r="DB68" s="371"/>
      <c r="DC68" s="371"/>
      <c r="DD68" s="371"/>
      <c r="DE68" s="371"/>
      <c r="DF68" s="371"/>
      <c r="DG68" s="371"/>
      <c r="DH68" s="371"/>
      <c r="DI68" s="371"/>
      <c r="DJ68" s="371"/>
      <c r="DK68" s="371"/>
      <c r="DL68" s="371"/>
      <c r="DM68" s="371"/>
      <c r="DN68" s="371"/>
      <c r="DO68" s="371"/>
      <c r="DP68" s="371"/>
      <c r="DQ68" s="371"/>
      <c r="DR68" s="371"/>
      <c r="DS68" s="371"/>
      <c r="DT68" s="371"/>
      <c r="DU68" s="371"/>
      <c r="DV68" s="371"/>
      <c r="DW68" s="371"/>
      <c r="DX68" s="371"/>
      <c r="DY68" s="371"/>
      <c r="DZ68" s="371"/>
      <c r="EA68" s="371"/>
      <c r="EB68" s="371"/>
      <c r="EC68" s="371"/>
      <c r="ED68" s="371"/>
      <c r="EE68" s="371"/>
      <c r="EF68" s="371"/>
      <c r="EG68" s="371"/>
      <c r="EH68" s="371"/>
      <c r="EI68" s="371"/>
      <c r="EJ68" s="371"/>
      <c r="EK68" s="371"/>
      <c r="EL68" s="371"/>
      <c r="EM68" s="371"/>
      <c r="EN68" s="371"/>
      <c r="EO68" s="371"/>
      <c r="EP68" s="371"/>
      <c r="EQ68" s="371"/>
      <c r="ER68" s="371"/>
      <c r="ES68" s="371"/>
      <c r="ET68" s="371"/>
      <c r="EU68" s="371"/>
      <c r="EV68" s="371"/>
      <c r="EW68" s="371"/>
      <c r="EX68" s="371"/>
      <c r="EY68" s="371"/>
      <c r="EZ68" s="371"/>
      <c r="FA68" s="371"/>
      <c r="FB68" s="371"/>
      <c r="FC68" s="371"/>
      <c r="FD68" s="371"/>
      <c r="FE68" s="371"/>
      <c r="FF68" s="371"/>
      <c r="FG68" s="371"/>
      <c r="FH68" s="371"/>
      <c r="FI68" s="371"/>
      <c r="FJ68" s="371"/>
      <c r="FK68" s="371"/>
      <c r="FL68" s="371"/>
      <c r="FM68" s="371"/>
      <c r="FN68" s="371"/>
      <c r="FO68" s="371"/>
      <c r="FP68" s="371"/>
    </row>
    <row r="69" spans="1:185" s="10" customFormat="1" ht="12.75" customHeight="1">
      <c r="A69" s="217"/>
      <c r="B69" s="208" t="s">
        <v>214</v>
      </c>
      <c r="C69" s="209">
        <v>7.03</v>
      </c>
      <c r="D69" s="209"/>
      <c r="E69" s="204"/>
      <c r="F69" s="547"/>
      <c r="G69" s="204">
        <v>110</v>
      </c>
      <c r="H69" s="215">
        <v>14.5</v>
      </c>
      <c r="I69" s="209">
        <v>230</v>
      </c>
      <c r="J69" s="204" t="s">
        <v>132</v>
      </c>
      <c r="K69" s="204">
        <v>10</v>
      </c>
      <c r="L69" s="210">
        <v>13.9</v>
      </c>
      <c r="M69" s="209">
        <v>41</v>
      </c>
      <c r="N69" s="204">
        <v>70</v>
      </c>
      <c r="O69" s="209">
        <v>20.7</v>
      </c>
      <c r="P69" s="204" t="s">
        <v>75</v>
      </c>
      <c r="Q69" s="204" t="s">
        <v>75</v>
      </c>
      <c r="R69" s="204" t="s">
        <v>75</v>
      </c>
      <c r="S69" s="204">
        <v>290</v>
      </c>
      <c r="T69" s="204">
        <v>5.97</v>
      </c>
      <c r="U69" s="493">
        <v>470</v>
      </c>
      <c r="V69" s="204">
        <v>59.6</v>
      </c>
      <c r="W69" s="210" t="s">
        <v>148</v>
      </c>
      <c r="X69" s="373"/>
      <c r="Y69" s="371"/>
      <c r="Z69" s="371"/>
      <c r="AA69" s="371"/>
      <c r="AB69" s="371"/>
      <c r="AC69" s="371"/>
      <c r="AD69" s="371"/>
      <c r="AE69" s="371"/>
      <c r="AF69" s="371"/>
      <c r="AG69" s="371"/>
      <c r="AH69" s="371"/>
      <c r="AI69" s="371"/>
      <c r="AJ69" s="371"/>
      <c r="AK69" s="371"/>
      <c r="AL69" s="371"/>
      <c r="AM69" s="371"/>
      <c r="AN69" s="371"/>
      <c r="AO69" s="371"/>
      <c r="AP69" s="371"/>
      <c r="AQ69" s="371"/>
      <c r="AR69" s="371"/>
      <c r="AS69" s="371"/>
      <c r="AT69" s="371"/>
      <c r="AU69" s="371"/>
      <c r="AV69" s="371"/>
      <c r="AW69" s="371"/>
      <c r="AX69" s="371"/>
      <c r="AY69" s="371"/>
      <c r="AZ69" s="371"/>
      <c r="BA69" s="371"/>
      <c r="BB69" s="371"/>
      <c r="BC69" s="371"/>
      <c r="BD69" s="371"/>
      <c r="BE69" s="371"/>
      <c r="BF69" s="371"/>
      <c r="BG69" s="371"/>
      <c r="BH69" s="371"/>
      <c r="BI69" s="371"/>
      <c r="BJ69" s="371"/>
      <c r="BK69" s="371"/>
      <c r="BL69" s="371"/>
      <c r="BM69" s="371"/>
      <c r="BN69" s="371"/>
      <c r="BO69" s="371"/>
      <c r="BP69" s="371"/>
      <c r="BQ69" s="371"/>
      <c r="BR69" s="371"/>
      <c r="BS69" s="371"/>
      <c r="BT69" s="371"/>
      <c r="BU69" s="371"/>
      <c r="BV69" s="371"/>
      <c r="BW69" s="371"/>
      <c r="BX69" s="371"/>
      <c r="BY69" s="371"/>
      <c r="BZ69" s="371"/>
      <c r="CA69" s="371"/>
      <c r="CB69" s="371"/>
      <c r="CC69" s="371"/>
      <c r="CD69" s="371"/>
      <c r="CE69" s="371"/>
      <c r="CF69" s="371"/>
      <c r="CG69" s="371"/>
      <c r="CH69" s="371"/>
      <c r="CI69" s="371"/>
      <c r="CJ69" s="371"/>
      <c r="CK69" s="371"/>
      <c r="CL69" s="371"/>
      <c r="CM69" s="371"/>
      <c r="CN69" s="371"/>
      <c r="CO69" s="371"/>
      <c r="CP69" s="371"/>
      <c r="CQ69" s="371"/>
      <c r="CR69" s="371"/>
      <c r="CS69" s="371"/>
      <c r="CT69" s="371"/>
      <c r="CU69" s="371"/>
      <c r="CV69" s="371"/>
      <c r="CW69" s="371"/>
      <c r="CX69" s="371"/>
      <c r="CY69" s="371"/>
      <c r="CZ69" s="371"/>
      <c r="DA69" s="371"/>
      <c r="DB69" s="371"/>
      <c r="DC69" s="371"/>
      <c r="DD69" s="371"/>
      <c r="DE69" s="371"/>
      <c r="DF69" s="371"/>
      <c r="DG69" s="371"/>
      <c r="DH69" s="371"/>
      <c r="DI69" s="371"/>
      <c r="DJ69" s="371"/>
      <c r="DK69" s="371"/>
      <c r="DL69" s="371"/>
      <c r="DM69" s="371"/>
      <c r="DN69" s="371"/>
      <c r="DO69" s="371"/>
      <c r="DP69" s="371"/>
      <c r="DQ69" s="371"/>
      <c r="DR69" s="371"/>
      <c r="DS69" s="371"/>
      <c r="DT69" s="371"/>
      <c r="DU69" s="371"/>
      <c r="DV69" s="371"/>
      <c r="DW69" s="371"/>
      <c r="DX69" s="371"/>
      <c r="DY69" s="371"/>
      <c r="DZ69" s="371"/>
      <c r="EA69" s="371"/>
      <c r="EB69" s="371"/>
      <c r="EC69" s="371"/>
      <c r="ED69" s="371"/>
      <c r="EE69" s="371"/>
      <c r="EF69" s="371"/>
      <c r="EG69" s="371"/>
      <c r="EH69" s="371"/>
      <c r="EI69" s="371"/>
      <c r="EJ69" s="371"/>
      <c r="EK69" s="371"/>
      <c r="EL69" s="371"/>
      <c r="EM69" s="371"/>
      <c r="EN69" s="371"/>
      <c r="EO69" s="371"/>
      <c r="EP69" s="371"/>
      <c r="EQ69" s="371"/>
      <c r="ER69" s="371"/>
      <c r="ES69" s="371"/>
      <c r="ET69" s="371"/>
      <c r="EU69" s="371"/>
      <c r="EV69" s="371"/>
      <c r="EW69" s="371"/>
      <c r="EX69" s="371"/>
      <c r="EY69" s="371"/>
      <c r="EZ69" s="371"/>
      <c r="FA69" s="371"/>
      <c r="FB69" s="371"/>
      <c r="FC69" s="371"/>
      <c r="FD69" s="371"/>
      <c r="FE69" s="371"/>
      <c r="FF69" s="371"/>
      <c r="FG69" s="371"/>
      <c r="FH69" s="371"/>
      <c r="FI69" s="371"/>
      <c r="FJ69" s="371"/>
      <c r="FK69" s="371"/>
      <c r="FL69" s="371"/>
      <c r="FM69" s="371"/>
      <c r="FN69" s="371"/>
      <c r="FO69" s="371"/>
      <c r="FP69" s="371"/>
    </row>
    <row r="70" spans="1:185" s="10" customFormat="1" ht="12.75" customHeight="1">
      <c r="A70" s="217"/>
      <c r="B70" s="593" t="s">
        <v>155</v>
      </c>
      <c r="C70" s="473">
        <v>7.53</v>
      </c>
      <c r="D70" s="319"/>
      <c r="E70" s="319"/>
      <c r="F70" s="594"/>
      <c r="G70" s="309" t="s">
        <v>132</v>
      </c>
      <c r="H70" s="305">
        <v>14.5</v>
      </c>
      <c r="I70" s="473">
        <v>50</v>
      </c>
      <c r="J70" s="309" t="s">
        <v>132</v>
      </c>
      <c r="K70" s="305" t="s">
        <v>133</v>
      </c>
      <c r="L70" s="307">
        <v>17.7</v>
      </c>
      <c r="M70" s="319" t="s">
        <v>132</v>
      </c>
      <c r="N70" s="309">
        <v>70</v>
      </c>
      <c r="O70" s="319">
        <v>17.600000000000001</v>
      </c>
      <c r="P70" s="309" t="s">
        <v>529</v>
      </c>
      <c r="Q70" s="309" t="s">
        <v>530</v>
      </c>
      <c r="R70" s="309" t="s">
        <v>140</v>
      </c>
      <c r="S70" s="309" t="s">
        <v>96</v>
      </c>
      <c r="T70" s="309">
        <v>5.2</v>
      </c>
      <c r="U70" s="498">
        <v>110</v>
      </c>
      <c r="V70" s="309">
        <v>66.3</v>
      </c>
      <c r="W70" s="307" t="s">
        <v>148</v>
      </c>
      <c r="X70" s="370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371"/>
      <c r="AK70" s="371"/>
      <c r="AL70" s="371"/>
      <c r="AM70" s="371"/>
      <c r="AN70" s="371"/>
      <c r="AO70" s="371"/>
      <c r="AP70" s="371"/>
      <c r="AQ70" s="371"/>
      <c r="AR70" s="371"/>
      <c r="AS70" s="371"/>
      <c r="AT70" s="371"/>
      <c r="AU70" s="371"/>
      <c r="AV70" s="371"/>
      <c r="AW70" s="371"/>
      <c r="AX70" s="371"/>
      <c r="AY70" s="371"/>
      <c r="AZ70" s="371"/>
      <c r="BA70" s="371"/>
      <c r="BB70" s="371"/>
      <c r="BC70" s="371"/>
      <c r="BD70" s="371"/>
      <c r="BE70" s="371"/>
      <c r="BF70" s="371"/>
      <c r="BG70" s="371"/>
      <c r="BH70" s="371"/>
      <c r="BI70" s="371"/>
      <c r="BJ70" s="371"/>
      <c r="BK70" s="371"/>
      <c r="BL70" s="371"/>
      <c r="BM70" s="371"/>
      <c r="BN70" s="371"/>
      <c r="BO70" s="371"/>
      <c r="BP70" s="371"/>
      <c r="BQ70" s="371"/>
      <c r="BR70" s="371"/>
      <c r="BS70" s="371"/>
      <c r="BT70" s="371"/>
      <c r="BU70" s="371"/>
      <c r="BV70" s="371"/>
      <c r="BW70" s="371"/>
      <c r="BX70" s="371"/>
      <c r="BY70" s="371"/>
      <c r="BZ70" s="371"/>
      <c r="CA70" s="371"/>
      <c r="CB70" s="371"/>
      <c r="CC70" s="371"/>
      <c r="CD70" s="371"/>
      <c r="CE70" s="371"/>
      <c r="CF70" s="371"/>
      <c r="CG70" s="371"/>
      <c r="CH70" s="371"/>
      <c r="CI70" s="371"/>
      <c r="CJ70" s="371"/>
      <c r="CK70" s="371"/>
      <c r="CL70" s="371"/>
      <c r="CM70" s="371"/>
      <c r="CN70" s="371"/>
      <c r="CO70" s="371"/>
      <c r="CP70" s="371"/>
      <c r="CQ70" s="371"/>
      <c r="CR70" s="371"/>
      <c r="CS70" s="371"/>
      <c r="CT70" s="371"/>
      <c r="CU70" s="371"/>
      <c r="CV70" s="371"/>
      <c r="CW70" s="371"/>
      <c r="CX70" s="371"/>
      <c r="CY70" s="371"/>
      <c r="CZ70" s="371"/>
      <c r="DA70" s="371"/>
      <c r="DB70" s="371"/>
      <c r="DC70" s="371"/>
      <c r="DD70" s="371"/>
      <c r="DE70" s="371"/>
      <c r="DF70" s="371"/>
      <c r="DG70" s="371"/>
      <c r="DH70" s="371"/>
      <c r="DI70" s="371"/>
      <c r="DJ70" s="371"/>
      <c r="DK70" s="371"/>
      <c r="DL70" s="371"/>
      <c r="DM70" s="371"/>
      <c r="DN70" s="371"/>
      <c r="DO70" s="371"/>
      <c r="DP70" s="371"/>
      <c r="DQ70" s="371"/>
      <c r="DR70" s="371"/>
      <c r="DS70" s="371"/>
      <c r="DT70" s="371"/>
      <c r="DU70" s="371"/>
      <c r="DV70" s="371"/>
      <c r="DW70" s="371"/>
      <c r="DX70" s="371"/>
      <c r="DY70" s="371"/>
      <c r="DZ70" s="371"/>
      <c r="EA70" s="371"/>
      <c r="EB70" s="371"/>
      <c r="EC70" s="371"/>
      <c r="ED70" s="371"/>
      <c r="EE70" s="371"/>
      <c r="EF70" s="371"/>
      <c r="EG70" s="371"/>
      <c r="EH70" s="371"/>
      <c r="EI70" s="371"/>
      <c r="EJ70" s="371"/>
      <c r="EK70" s="371"/>
      <c r="EL70" s="371"/>
      <c r="EM70" s="371"/>
      <c r="EN70" s="371"/>
      <c r="EO70" s="371"/>
      <c r="EP70" s="371"/>
      <c r="EQ70" s="371"/>
      <c r="ER70" s="371"/>
      <c r="ES70" s="371"/>
      <c r="ET70" s="371"/>
      <c r="EU70" s="371"/>
      <c r="EV70" s="371"/>
      <c r="EW70" s="371"/>
      <c r="EX70" s="371"/>
      <c r="EY70" s="371"/>
      <c r="EZ70" s="371"/>
      <c r="FA70" s="371"/>
      <c r="FB70" s="371"/>
      <c r="FC70" s="371"/>
      <c r="FD70" s="371"/>
      <c r="FE70" s="371"/>
      <c r="FF70" s="371"/>
      <c r="FG70" s="371"/>
      <c r="FH70" s="371"/>
      <c r="FI70" s="371"/>
      <c r="FJ70" s="371"/>
      <c r="FK70" s="371"/>
      <c r="FL70" s="371"/>
      <c r="FM70" s="371"/>
      <c r="FN70" s="371"/>
      <c r="FO70" s="371"/>
      <c r="FP70" s="371"/>
      <c r="FQ70" s="371"/>
      <c r="FR70" s="371"/>
      <c r="FS70" s="371"/>
      <c r="FT70" s="371"/>
      <c r="FU70" s="371"/>
      <c r="FV70" s="371"/>
      <c r="FW70" s="371"/>
      <c r="FX70" s="371"/>
      <c r="FY70" s="371"/>
      <c r="FZ70" s="371"/>
      <c r="GA70" s="371"/>
      <c r="GB70" s="371"/>
      <c r="GC70" s="371"/>
    </row>
    <row r="71" spans="1:185" s="382" customFormat="1" ht="12.75" customHeight="1">
      <c r="A71" s="217"/>
      <c r="B71" s="208" t="s">
        <v>317</v>
      </c>
      <c r="C71" s="209">
        <v>7.79</v>
      </c>
      <c r="D71" s="68" t="e">
        <f>+#REF!/61.02+H71/35.45+L71/96.06/2</f>
        <v>#REF!</v>
      </c>
      <c r="E71" s="54" t="e">
        <f>+I71/1000/17.04+O71/20.04+S71/1000/55.85/2+T71/24.31/2+#REF!/39.1+#REF!/22.99</f>
        <v>#REF!</v>
      </c>
      <c r="F71" s="212"/>
      <c r="G71" s="204">
        <v>70</v>
      </c>
      <c r="H71" s="215">
        <v>14.2</v>
      </c>
      <c r="I71" s="209">
        <v>150</v>
      </c>
      <c r="J71" s="204" t="s">
        <v>132</v>
      </c>
      <c r="K71" s="204" t="s">
        <v>133</v>
      </c>
      <c r="L71" s="210">
        <v>19.600000000000001</v>
      </c>
      <c r="M71" s="204">
        <v>180</v>
      </c>
      <c r="N71" s="204">
        <v>100</v>
      </c>
      <c r="O71" s="209">
        <v>17</v>
      </c>
      <c r="P71" s="204" t="s">
        <v>75</v>
      </c>
      <c r="Q71" s="204" t="s">
        <v>75</v>
      </c>
      <c r="R71" s="204" t="s">
        <v>75</v>
      </c>
      <c r="S71" s="204">
        <v>140</v>
      </c>
      <c r="T71" s="204">
        <v>4.8099999999999996</v>
      </c>
      <c r="U71" s="493">
        <v>98</v>
      </c>
      <c r="V71" s="204">
        <v>81.3</v>
      </c>
      <c r="W71" s="210">
        <v>22</v>
      </c>
      <c r="X71" s="370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371"/>
      <c r="AU71" s="371"/>
      <c r="AV71" s="371"/>
      <c r="AW71" s="371"/>
      <c r="AX71" s="371"/>
      <c r="AY71" s="371"/>
      <c r="AZ71" s="371"/>
      <c r="BA71" s="371"/>
      <c r="BB71" s="371"/>
      <c r="BC71" s="371"/>
      <c r="BD71" s="371"/>
      <c r="BE71" s="371"/>
      <c r="BF71" s="371"/>
      <c r="BG71" s="371"/>
      <c r="BH71" s="371"/>
      <c r="BI71" s="371"/>
      <c r="BJ71" s="371"/>
      <c r="BK71" s="371"/>
      <c r="BL71" s="371"/>
      <c r="BM71" s="371"/>
      <c r="BN71" s="371"/>
      <c r="BO71" s="371"/>
      <c r="BP71" s="371"/>
      <c r="BQ71" s="371"/>
      <c r="BR71" s="371"/>
      <c r="BS71" s="371"/>
      <c r="BT71" s="371"/>
      <c r="BU71" s="371"/>
      <c r="BV71" s="371"/>
      <c r="BW71" s="371"/>
      <c r="BX71" s="371"/>
      <c r="BY71" s="371"/>
      <c r="BZ71" s="371"/>
      <c r="CA71" s="371"/>
      <c r="CB71" s="371"/>
      <c r="CC71" s="371"/>
      <c r="CD71" s="371"/>
      <c r="CE71" s="371"/>
      <c r="CF71" s="371"/>
      <c r="CG71" s="371"/>
      <c r="CH71" s="371"/>
      <c r="CI71" s="371"/>
      <c r="CJ71" s="371"/>
      <c r="CK71" s="371"/>
      <c r="CL71" s="371"/>
      <c r="CM71" s="371"/>
      <c r="CN71" s="371"/>
      <c r="CO71" s="371"/>
      <c r="CP71" s="371"/>
      <c r="CQ71" s="371"/>
      <c r="CR71" s="371"/>
      <c r="CS71" s="371"/>
      <c r="CT71" s="371"/>
      <c r="CU71" s="371"/>
      <c r="CV71" s="371"/>
      <c r="CW71" s="371"/>
      <c r="CX71" s="371"/>
      <c r="CY71" s="371"/>
      <c r="CZ71" s="371"/>
      <c r="DA71" s="371"/>
      <c r="DB71" s="371"/>
      <c r="DC71" s="371"/>
      <c r="DD71" s="371"/>
      <c r="DE71" s="371"/>
      <c r="DF71" s="371"/>
      <c r="DG71" s="371"/>
      <c r="DH71" s="371"/>
      <c r="DI71" s="371"/>
      <c r="DJ71" s="371"/>
      <c r="DK71" s="371"/>
      <c r="DL71" s="371"/>
      <c r="DM71" s="371"/>
      <c r="DN71" s="371"/>
      <c r="DO71" s="371"/>
      <c r="DP71" s="371"/>
      <c r="DQ71" s="371"/>
      <c r="DR71" s="371"/>
      <c r="DS71" s="371"/>
      <c r="DT71" s="371"/>
      <c r="DU71" s="371"/>
      <c r="DV71" s="371"/>
      <c r="DW71" s="371"/>
      <c r="DX71" s="371"/>
      <c r="DY71" s="371"/>
      <c r="DZ71" s="371"/>
      <c r="EA71" s="371"/>
      <c r="EB71" s="371"/>
      <c r="EC71" s="371"/>
      <c r="ED71" s="371"/>
      <c r="EE71" s="371"/>
      <c r="EF71" s="371"/>
      <c r="EG71" s="371"/>
      <c r="EH71" s="371"/>
      <c r="EI71" s="371"/>
      <c r="EJ71" s="371"/>
      <c r="EK71" s="371"/>
      <c r="EL71" s="371"/>
      <c r="EM71" s="371"/>
      <c r="EN71" s="371"/>
      <c r="EO71" s="371"/>
      <c r="EP71" s="371"/>
      <c r="EQ71" s="371"/>
      <c r="ER71" s="371"/>
      <c r="ES71" s="371"/>
      <c r="ET71" s="371"/>
      <c r="EU71" s="371"/>
      <c r="EV71" s="371"/>
      <c r="EW71" s="371"/>
      <c r="EX71" s="371"/>
      <c r="EY71" s="371"/>
      <c r="EZ71" s="371"/>
      <c r="FA71" s="371"/>
      <c r="FB71" s="371"/>
      <c r="FC71" s="371"/>
      <c r="FD71" s="371"/>
      <c r="FE71" s="371"/>
      <c r="FF71" s="371"/>
      <c r="FG71" s="371"/>
      <c r="FH71" s="371"/>
      <c r="FI71" s="371"/>
      <c r="FJ71" s="371"/>
      <c r="FK71" s="371"/>
      <c r="FL71" s="371"/>
    </row>
    <row r="72" spans="1:185" s="382" customFormat="1" ht="12.75" customHeight="1">
      <c r="A72" s="217"/>
      <c r="B72" s="208" t="s">
        <v>335</v>
      </c>
      <c r="C72" s="209">
        <v>7.34</v>
      </c>
      <c r="D72" s="209"/>
      <c r="E72" s="204"/>
      <c r="F72" s="547"/>
      <c r="G72" s="204" t="s">
        <v>132</v>
      </c>
      <c r="H72" s="215">
        <v>14.2</v>
      </c>
      <c r="I72" s="209" t="s">
        <v>96</v>
      </c>
      <c r="J72" s="204" t="s">
        <v>132</v>
      </c>
      <c r="K72" s="204" t="s">
        <v>133</v>
      </c>
      <c r="L72" s="210">
        <v>17</v>
      </c>
      <c r="M72" s="493">
        <v>310</v>
      </c>
      <c r="N72" s="204">
        <v>100</v>
      </c>
      <c r="O72" s="209">
        <v>24.2</v>
      </c>
      <c r="P72" s="204" t="s">
        <v>75</v>
      </c>
      <c r="Q72" s="204" t="s">
        <v>75</v>
      </c>
      <c r="R72" s="204" t="s">
        <v>75</v>
      </c>
      <c r="S72" s="204">
        <v>270</v>
      </c>
      <c r="T72" s="204">
        <v>7.11</v>
      </c>
      <c r="U72" s="493">
        <v>160</v>
      </c>
      <c r="V72" s="204">
        <v>98</v>
      </c>
      <c r="W72" s="210" t="s">
        <v>148</v>
      </c>
      <c r="X72" s="370"/>
      <c r="Y72" s="371"/>
      <c r="Z72" s="371"/>
      <c r="AA72" s="371"/>
      <c r="AB72" s="371"/>
      <c r="AC72" s="371"/>
      <c r="AD72" s="371"/>
      <c r="AE72" s="371"/>
      <c r="AF72" s="371"/>
      <c r="AG72" s="371"/>
      <c r="AH72" s="371"/>
      <c r="AI72" s="371"/>
      <c r="AJ72" s="371"/>
      <c r="AK72" s="371"/>
      <c r="AL72" s="371"/>
      <c r="AM72" s="371"/>
      <c r="AN72" s="371"/>
      <c r="AO72" s="371"/>
      <c r="AP72" s="371"/>
      <c r="AQ72" s="371"/>
      <c r="AR72" s="371"/>
      <c r="AS72" s="371"/>
      <c r="AT72" s="371"/>
      <c r="AU72" s="371"/>
      <c r="AV72" s="371"/>
      <c r="AW72" s="371"/>
      <c r="AX72" s="371"/>
      <c r="AY72" s="371"/>
      <c r="AZ72" s="371"/>
      <c r="BA72" s="371"/>
      <c r="BB72" s="371"/>
      <c r="BC72" s="371"/>
      <c r="BD72" s="371"/>
      <c r="BE72" s="371"/>
      <c r="BF72" s="371"/>
      <c r="BG72" s="371"/>
      <c r="BH72" s="371"/>
      <c r="BI72" s="371"/>
      <c r="BJ72" s="371"/>
      <c r="BK72" s="371"/>
      <c r="BL72" s="371"/>
      <c r="BM72" s="371"/>
      <c r="BN72" s="371"/>
      <c r="BO72" s="371"/>
      <c r="BP72" s="371"/>
      <c r="BQ72" s="371"/>
      <c r="BR72" s="371"/>
      <c r="BS72" s="371"/>
      <c r="BT72" s="371"/>
      <c r="BU72" s="371"/>
      <c r="BV72" s="371"/>
      <c r="BW72" s="371"/>
      <c r="BX72" s="371"/>
      <c r="BY72" s="371"/>
      <c r="BZ72" s="371"/>
      <c r="CA72" s="371"/>
      <c r="CB72" s="371"/>
      <c r="CC72" s="371"/>
      <c r="CD72" s="371"/>
      <c r="CE72" s="371"/>
      <c r="CF72" s="371"/>
      <c r="CG72" s="371"/>
      <c r="CH72" s="371"/>
      <c r="CI72" s="371"/>
      <c r="CJ72" s="371"/>
      <c r="CK72" s="371"/>
      <c r="CL72" s="371"/>
      <c r="CM72" s="371"/>
      <c r="CN72" s="371"/>
      <c r="CO72" s="371"/>
      <c r="CP72" s="371"/>
      <c r="CQ72" s="371"/>
      <c r="CR72" s="371"/>
      <c r="CS72" s="371"/>
      <c r="CT72" s="371"/>
      <c r="CU72" s="371"/>
      <c r="CV72" s="371"/>
      <c r="CW72" s="371"/>
      <c r="CX72" s="371"/>
      <c r="CY72" s="371"/>
      <c r="CZ72" s="371"/>
      <c r="DA72" s="371"/>
      <c r="DB72" s="371"/>
      <c r="DC72" s="371"/>
      <c r="DD72" s="371"/>
      <c r="DE72" s="371"/>
      <c r="DF72" s="371"/>
      <c r="DG72" s="371"/>
      <c r="DH72" s="371"/>
      <c r="DI72" s="371"/>
      <c r="DJ72" s="371"/>
      <c r="DK72" s="371"/>
      <c r="DL72" s="371"/>
      <c r="DM72" s="371"/>
      <c r="DN72" s="371"/>
      <c r="DO72" s="371"/>
      <c r="DP72" s="371"/>
      <c r="DQ72" s="371"/>
      <c r="DR72" s="371"/>
      <c r="DS72" s="371"/>
      <c r="DT72" s="371"/>
      <c r="DU72" s="371"/>
      <c r="DV72" s="371"/>
      <c r="DW72" s="371"/>
      <c r="DX72" s="371"/>
      <c r="DY72" s="371"/>
      <c r="DZ72" s="371"/>
      <c r="EA72" s="371"/>
      <c r="EB72" s="371"/>
      <c r="EC72" s="371"/>
      <c r="ED72" s="371"/>
      <c r="EE72" s="371"/>
      <c r="EF72" s="371"/>
      <c r="EG72" s="371"/>
      <c r="EH72" s="371"/>
      <c r="EI72" s="371"/>
      <c r="EJ72" s="371"/>
      <c r="EK72" s="371"/>
      <c r="EL72" s="371"/>
      <c r="EM72" s="371"/>
      <c r="EN72" s="371"/>
      <c r="EO72" s="371"/>
      <c r="EP72" s="371"/>
      <c r="EQ72" s="371"/>
      <c r="ER72" s="371"/>
      <c r="ES72" s="371"/>
      <c r="ET72" s="371"/>
      <c r="EU72" s="371"/>
      <c r="EV72" s="371"/>
      <c r="EW72" s="371"/>
      <c r="EX72" s="371"/>
      <c r="EY72" s="371"/>
      <c r="EZ72" s="371"/>
      <c r="FA72" s="371"/>
      <c r="FB72" s="371"/>
      <c r="FC72" s="371"/>
      <c r="FD72" s="371"/>
      <c r="FE72" s="371"/>
      <c r="FF72" s="371"/>
      <c r="FG72" s="371"/>
      <c r="FH72" s="371"/>
      <c r="FI72" s="371"/>
      <c r="FJ72" s="371"/>
      <c r="FK72" s="371"/>
      <c r="FL72" s="371"/>
    </row>
    <row r="73" spans="1:185" s="382" customFormat="1" ht="12.75" customHeight="1">
      <c r="A73" s="217"/>
      <c r="B73" s="210" t="s">
        <v>392</v>
      </c>
      <c r="C73" s="209">
        <v>7.29</v>
      </c>
      <c r="D73" s="209"/>
      <c r="E73" s="204"/>
      <c r="F73" s="547"/>
      <c r="G73" s="204">
        <v>160</v>
      </c>
      <c r="H73" s="215">
        <v>14.7</v>
      </c>
      <c r="I73" s="209">
        <v>100</v>
      </c>
      <c r="J73" s="204" t="s">
        <v>132</v>
      </c>
      <c r="K73" s="204" t="s">
        <v>133</v>
      </c>
      <c r="L73" s="210">
        <v>14.4</v>
      </c>
      <c r="M73" s="482">
        <v>250</v>
      </c>
      <c r="N73" s="204">
        <v>170</v>
      </c>
      <c r="O73" s="209">
        <v>27.7</v>
      </c>
      <c r="P73" s="204" t="s">
        <v>75</v>
      </c>
      <c r="Q73" s="204" t="s">
        <v>75</v>
      </c>
      <c r="R73" s="204">
        <v>1</v>
      </c>
      <c r="S73" s="500">
        <v>670</v>
      </c>
      <c r="T73" s="204">
        <v>9.64</v>
      </c>
      <c r="U73" s="493">
        <v>210</v>
      </c>
      <c r="V73" s="204">
        <v>113</v>
      </c>
      <c r="W73" s="210">
        <v>16</v>
      </c>
      <c r="X73" s="370"/>
      <c r="Y73" s="371"/>
      <c r="Z73" s="371"/>
      <c r="AA73" s="371"/>
      <c r="AB73" s="371"/>
      <c r="AC73" s="371"/>
      <c r="AD73" s="371"/>
      <c r="AE73" s="371"/>
      <c r="AF73" s="371"/>
      <c r="AG73" s="371"/>
      <c r="AH73" s="371"/>
      <c r="AI73" s="371"/>
      <c r="AJ73" s="371"/>
      <c r="AK73" s="371"/>
      <c r="AL73" s="371"/>
      <c r="AM73" s="371"/>
      <c r="AN73" s="371"/>
      <c r="AO73" s="371"/>
      <c r="AP73" s="371"/>
      <c r="AQ73" s="371"/>
      <c r="AR73" s="371"/>
      <c r="AS73" s="371"/>
      <c r="AT73" s="371"/>
      <c r="AU73" s="371"/>
      <c r="AV73" s="371"/>
      <c r="AW73" s="371"/>
      <c r="AX73" s="371"/>
      <c r="AY73" s="371"/>
      <c r="AZ73" s="371"/>
      <c r="BA73" s="371"/>
      <c r="BB73" s="371"/>
      <c r="BC73" s="371"/>
      <c r="BD73" s="371"/>
      <c r="BE73" s="371"/>
      <c r="BF73" s="371"/>
      <c r="BG73" s="371"/>
      <c r="BH73" s="371"/>
      <c r="BI73" s="371"/>
      <c r="BJ73" s="371"/>
      <c r="BK73" s="371"/>
      <c r="BL73" s="371"/>
      <c r="BM73" s="371"/>
      <c r="BN73" s="371"/>
      <c r="BO73" s="371"/>
      <c r="BP73" s="371"/>
      <c r="BQ73" s="371"/>
      <c r="BR73" s="371"/>
      <c r="BS73" s="371"/>
      <c r="BT73" s="371"/>
      <c r="BU73" s="371"/>
      <c r="BV73" s="371"/>
      <c r="BW73" s="371"/>
      <c r="BX73" s="371"/>
      <c r="BY73" s="371"/>
      <c r="BZ73" s="371"/>
      <c r="CA73" s="371"/>
      <c r="CB73" s="371"/>
      <c r="CC73" s="371"/>
      <c r="CD73" s="371"/>
      <c r="CE73" s="371"/>
      <c r="CF73" s="371"/>
      <c r="CG73" s="371"/>
      <c r="CH73" s="371"/>
      <c r="CI73" s="371"/>
      <c r="CJ73" s="371"/>
      <c r="CK73" s="371"/>
      <c r="CL73" s="371"/>
      <c r="CM73" s="371"/>
      <c r="CN73" s="371"/>
      <c r="CO73" s="371"/>
      <c r="CP73" s="371"/>
      <c r="CQ73" s="371"/>
      <c r="CR73" s="371"/>
      <c r="CS73" s="371"/>
      <c r="CT73" s="371"/>
      <c r="CU73" s="371"/>
      <c r="CV73" s="371"/>
      <c r="CW73" s="371"/>
      <c r="CX73" s="371"/>
      <c r="CY73" s="371"/>
      <c r="CZ73" s="371"/>
      <c r="DA73" s="371"/>
      <c r="DB73" s="371"/>
      <c r="DC73" s="371"/>
      <c r="DD73" s="371"/>
      <c r="DE73" s="371"/>
      <c r="DF73" s="371"/>
      <c r="DG73" s="371"/>
      <c r="DH73" s="371"/>
      <c r="DI73" s="371"/>
      <c r="DJ73" s="371"/>
      <c r="DK73" s="371"/>
      <c r="DL73" s="371"/>
      <c r="DM73" s="371"/>
      <c r="DN73" s="371"/>
      <c r="DO73" s="371"/>
      <c r="DP73" s="371"/>
      <c r="DQ73" s="371"/>
      <c r="DR73" s="371"/>
      <c r="DS73" s="371"/>
      <c r="DT73" s="371"/>
      <c r="DU73" s="371"/>
      <c r="DV73" s="371"/>
      <c r="DW73" s="371"/>
      <c r="DX73" s="371"/>
      <c r="DY73" s="371"/>
      <c r="DZ73" s="371"/>
      <c r="EA73" s="371"/>
      <c r="EB73" s="371"/>
      <c r="EC73" s="371"/>
      <c r="ED73" s="371"/>
      <c r="EE73" s="371"/>
      <c r="EF73" s="371"/>
      <c r="EG73" s="371"/>
      <c r="EH73" s="371"/>
      <c r="EI73" s="371"/>
      <c r="EJ73" s="371"/>
      <c r="EK73" s="371"/>
      <c r="EL73" s="371"/>
      <c r="EM73" s="371"/>
      <c r="EN73" s="371"/>
      <c r="EO73" s="371"/>
      <c r="EP73" s="371"/>
      <c r="EQ73" s="371"/>
      <c r="ER73" s="371"/>
      <c r="ES73" s="371"/>
      <c r="ET73" s="371"/>
      <c r="EU73" s="371"/>
      <c r="EV73" s="371"/>
      <c r="EW73" s="371"/>
      <c r="EX73" s="371"/>
      <c r="EY73" s="371"/>
      <c r="EZ73" s="371"/>
      <c r="FA73" s="371"/>
      <c r="FB73" s="371"/>
      <c r="FC73" s="371"/>
      <c r="FD73" s="371"/>
      <c r="FE73" s="371"/>
      <c r="FF73" s="371"/>
      <c r="FG73" s="371"/>
      <c r="FH73" s="371"/>
      <c r="FI73" s="371"/>
      <c r="FJ73" s="371"/>
      <c r="FK73" s="371"/>
      <c r="FL73" s="371"/>
    </row>
    <row r="74" spans="1:185" s="382" customFormat="1" ht="12.75" customHeight="1">
      <c r="A74" s="217"/>
      <c r="B74" s="210" t="s">
        <v>426</v>
      </c>
      <c r="C74" s="209">
        <v>7.37</v>
      </c>
      <c r="D74" s="209"/>
      <c r="E74" s="204"/>
      <c r="F74" s="547"/>
      <c r="G74" s="204" t="s">
        <v>132</v>
      </c>
      <c r="H74" s="215">
        <v>17.100000000000001</v>
      </c>
      <c r="I74" s="209">
        <v>40</v>
      </c>
      <c r="J74" s="204" t="s">
        <v>132</v>
      </c>
      <c r="K74" s="204" t="s">
        <v>133</v>
      </c>
      <c r="L74" s="210">
        <v>10.9</v>
      </c>
      <c r="M74" s="209">
        <v>21</v>
      </c>
      <c r="N74" s="204">
        <v>90</v>
      </c>
      <c r="O74" s="209">
        <v>31.1</v>
      </c>
      <c r="P74" s="204" t="s">
        <v>75</v>
      </c>
      <c r="Q74" s="204" t="s">
        <v>75</v>
      </c>
      <c r="R74" s="204" t="s">
        <v>75</v>
      </c>
      <c r="S74" s="500">
        <v>350</v>
      </c>
      <c r="T74" s="204">
        <v>10.7</v>
      </c>
      <c r="U74" s="493">
        <v>190</v>
      </c>
      <c r="V74" s="204">
        <v>104</v>
      </c>
      <c r="W74" s="210" t="s">
        <v>148</v>
      </c>
      <c r="X74" s="370"/>
      <c r="Y74" s="371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K74" s="371"/>
      <c r="AL74" s="371"/>
      <c r="AM74" s="371"/>
      <c r="AN74" s="371"/>
      <c r="AO74" s="371"/>
      <c r="AP74" s="371"/>
      <c r="AQ74" s="371"/>
      <c r="AR74" s="371"/>
      <c r="AS74" s="371"/>
      <c r="AT74" s="371"/>
      <c r="AU74" s="371"/>
      <c r="AV74" s="371"/>
      <c r="AW74" s="371"/>
      <c r="AX74" s="371"/>
      <c r="AY74" s="371"/>
      <c r="AZ74" s="371"/>
      <c r="BA74" s="371"/>
      <c r="BB74" s="371"/>
      <c r="BC74" s="371"/>
      <c r="BD74" s="371"/>
      <c r="BE74" s="371"/>
      <c r="BF74" s="371"/>
      <c r="BG74" s="371"/>
      <c r="BH74" s="371"/>
      <c r="BI74" s="371"/>
      <c r="BJ74" s="371"/>
      <c r="BK74" s="371"/>
      <c r="BL74" s="371"/>
      <c r="BM74" s="371"/>
      <c r="BN74" s="371"/>
      <c r="BO74" s="371"/>
      <c r="BP74" s="371"/>
      <c r="BQ74" s="371"/>
      <c r="BR74" s="371"/>
      <c r="BS74" s="371"/>
      <c r="BT74" s="371"/>
      <c r="BU74" s="371"/>
      <c r="BV74" s="371"/>
      <c r="BW74" s="371"/>
      <c r="BX74" s="371"/>
      <c r="BY74" s="371"/>
      <c r="BZ74" s="371"/>
      <c r="CA74" s="371"/>
      <c r="CB74" s="371"/>
      <c r="CC74" s="371"/>
      <c r="CD74" s="371"/>
      <c r="CE74" s="371"/>
      <c r="CF74" s="371"/>
      <c r="CG74" s="371"/>
      <c r="CH74" s="371"/>
      <c r="CI74" s="371"/>
      <c r="CJ74" s="371"/>
      <c r="CK74" s="371"/>
      <c r="CL74" s="371"/>
      <c r="CM74" s="371"/>
      <c r="CN74" s="371"/>
      <c r="CO74" s="371"/>
      <c r="CP74" s="371"/>
      <c r="CQ74" s="371"/>
      <c r="CR74" s="371"/>
      <c r="CS74" s="371"/>
      <c r="CT74" s="371"/>
      <c r="CU74" s="371"/>
      <c r="CV74" s="371"/>
      <c r="CW74" s="371"/>
      <c r="CX74" s="371"/>
      <c r="CY74" s="371"/>
      <c r="CZ74" s="371"/>
      <c r="DA74" s="371"/>
      <c r="DB74" s="371"/>
      <c r="DC74" s="371"/>
      <c r="DD74" s="371"/>
      <c r="DE74" s="371"/>
      <c r="DF74" s="371"/>
      <c r="DG74" s="371"/>
      <c r="DH74" s="371"/>
      <c r="DI74" s="371"/>
      <c r="DJ74" s="371"/>
      <c r="DK74" s="371"/>
      <c r="DL74" s="371"/>
      <c r="DM74" s="371"/>
      <c r="DN74" s="371"/>
      <c r="DO74" s="371"/>
      <c r="DP74" s="371"/>
      <c r="DQ74" s="371"/>
      <c r="DR74" s="371"/>
      <c r="DS74" s="371"/>
      <c r="DT74" s="371"/>
      <c r="DU74" s="371"/>
      <c r="DV74" s="371"/>
      <c r="DW74" s="371"/>
      <c r="DX74" s="371"/>
      <c r="DY74" s="371"/>
      <c r="DZ74" s="371"/>
      <c r="EA74" s="371"/>
      <c r="EB74" s="371"/>
      <c r="EC74" s="371"/>
      <c r="ED74" s="371"/>
      <c r="EE74" s="371"/>
      <c r="EF74" s="371"/>
      <c r="EG74" s="371"/>
      <c r="EH74" s="371"/>
      <c r="EI74" s="371"/>
      <c r="EJ74" s="371"/>
      <c r="EK74" s="371"/>
      <c r="EL74" s="371"/>
      <c r="EM74" s="371"/>
      <c r="EN74" s="371"/>
      <c r="EO74" s="371"/>
      <c r="EP74" s="371"/>
      <c r="EQ74" s="371"/>
      <c r="ER74" s="371"/>
      <c r="ES74" s="371"/>
      <c r="ET74" s="371"/>
      <c r="EU74" s="371"/>
      <c r="EV74" s="371"/>
      <c r="EW74" s="371"/>
      <c r="EX74" s="371"/>
      <c r="EY74" s="371"/>
      <c r="EZ74" s="371"/>
      <c r="FA74" s="371"/>
      <c r="FB74" s="371"/>
      <c r="FC74" s="371"/>
      <c r="FD74" s="371"/>
      <c r="FE74" s="371"/>
      <c r="FF74" s="371"/>
      <c r="FG74" s="371"/>
      <c r="FH74" s="371"/>
      <c r="FI74" s="371"/>
      <c r="FJ74" s="371"/>
      <c r="FK74" s="371"/>
      <c r="FL74" s="371"/>
    </row>
    <row r="75" spans="1:185" s="10" customFormat="1" ht="12.75" customHeight="1">
      <c r="A75" s="217"/>
      <c r="B75" s="208" t="s">
        <v>462</v>
      </c>
      <c r="C75" s="550">
        <v>7.8</v>
      </c>
      <c r="D75" s="204"/>
      <c r="E75" s="204"/>
      <c r="F75" s="204"/>
      <c r="G75" s="215" t="s">
        <v>132</v>
      </c>
      <c r="H75" s="215">
        <v>16.100000000000001</v>
      </c>
      <c r="I75" s="378">
        <v>30</v>
      </c>
      <c r="J75" s="215" t="s">
        <v>132</v>
      </c>
      <c r="K75" s="215" t="s">
        <v>133</v>
      </c>
      <c r="L75" s="210">
        <v>19.5</v>
      </c>
      <c r="M75" s="215">
        <v>190</v>
      </c>
      <c r="N75" s="215">
        <v>80</v>
      </c>
      <c r="O75" s="215">
        <v>25.8</v>
      </c>
      <c r="P75" s="215" t="s">
        <v>75</v>
      </c>
      <c r="Q75" s="215" t="s">
        <v>67</v>
      </c>
      <c r="R75" s="215" t="s">
        <v>75</v>
      </c>
      <c r="S75" s="215">
        <v>210</v>
      </c>
      <c r="T75" s="215">
        <v>7.41</v>
      </c>
      <c r="U75" s="493">
        <v>140</v>
      </c>
      <c r="V75" s="215">
        <v>54.3</v>
      </c>
      <c r="W75" s="210" t="s">
        <v>148</v>
      </c>
      <c r="X75" s="373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1"/>
      <c r="AO75" s="371"/>
      <c r="AP75" s="371"/>
      <c r="AQ75" s="371"/>
      <c r="AR75" s="371"/>
      <c r="AS75" s="371"/>
      <c r="AT75" s="371"/>
      <c r="AU75" s="371"/>
      <c r="AV75" s="371"/>
      <c r="AW75" s="371"/>
      <c r="AX75" s="371"/>
      <c r="AY75" s="371"/>
      <c r="AZ75" s="371"/>
      <c r="BA75" s="371"/>
      <c r="BB75" s="371"/>
      <c r="BC75" s="371"/>
      <c r="BD75" s="371"/>
      <c r="BE75" s="371"/>
      <c r="BF75" s="371"/>
      <c r="BG75" s="371"/>
      <c r="BH75" s="371"/>
      <c r="BI75" s="371"/>
      <c r="BJ75" s="371"/>
      <c r="BK75" s="371"/>
      <c r="BL75" s="371"/>
      <c r="BM75" s="371"/>
      <c r="BN75" s="371"/>
      <c r="BO75" s="371"/>
      <c r="BP75" s="371"/>
      <c r="BQ75" s="371"/>
      <c r="BR75" s="371"/>
      <c r="BS75" s="371"/>
      <c r="BT75" s="371"/>
      <c r="BU75" s="371"/>
      <c r="BV75" s="371"/>
      <c r="BW75" s="371"/>
      <c r="BX75" s="371"/>
      <c r="BY75" s="371"/>
      <c r="BZ75" s="371"/>
      <c r="CA75" s="371"/>
      <c r="CB75" s="371"/>
      <c r="CC75" s="371"/>
      <c r="CD75" s="371"/>
      <c r="CE75" s="371"/>
      <c r="CF75" s="371"/>
      <c r="CG75" s="371"/>
      <c r="CH75" s="371"/>
      <c r="CI75" s="371"/>
      <c r="CJ75" s="371"/>
      <c r="CK75" s="371"/>
      <c r="CL75" s="371"/>
      <c r="CM75" s="371"/>
      <c r="CN75" s="371"/>
      <c r="CO75" s="371"/>
      <c r="CP75" s="371"/>
      <c r="CQ75" s="371"/>
      <c r="CR75" s="371"/>
      <c r="CS75" s="371"/>
      <c r="CT75" s="371"/>
      <c r="CU75" s="371"/>
      <c r="CV75" s="371"/>
      <c r="CW75" s="371"/>
      <c r="CX75" s="371"/>
      <c r="CY75" s="371"/>
      <c r="CZ75" s="371"/>
      <c r="DA75" s="371"/>
      <c r="DB75" s="371"/>
      <c r="DC75" s="371"/>
      <c r="DD75" s="371"/>
      <c r="DE75" s="371"/>
      <c r="DF75" s="371"/>
      <c r="DG75" s="371"/>
      <c r="DH75" s="371"/>
      <c r="DI75" s="371"/>
      <c r="DJ75" s="371"/>
      <c r="DK75" s="371"/>
      <c r="DL75" s="371"/>
      <c r="DM75" s="371"/>
      <c r="DN75" s="371"/>
      <c r="DO75" s="371"/>
      <c r="DP75" s="371"/>
      <c r="DQ75" s="371"/>
      <c r="DR75" s="371"/>
      <c r="DS75" s="371"/>
      <c r="DT75" s="371"/>
      <c r="DU75" s="371"/>
      <c r="DV75" s="371"/>
      <c r="DW75" s="371"/>
      <c r="DX75" s="371"/>
      <c r="DY75" s="371"/>
      <c r="DZ75" s="371"/>
      <c r="EA75" s="371"/>
      <c r="EB75" s="371"/>
      <c r="EC75" s="371"/>
      <c r="ED75" s="371"/>
      <c r="EE75" s="371"/>
      <c r="EF75" s="371"/>
      <c r="EG75" s="371"/>
      <c r="EH75" s="371"/>
      <c r="EI75" s="371"/>
      <c r="EJ75" s="371"/>
      <c r="EK75" s="371"/>
      <c r="EL75" s="371"/>
      <c r="EM75" s="371"/>
      <c r="EN75" s="371"/>
      <c r="EO75" s="371"/>
      <c r="EP75" s="371"/>
      <c r="EQ75" s="371"/>
      <c r="ER75" s="371"/>
      <c r="ES75" s="371"/>
      <c r="ET75" s="371"/>
      <c r="EU75" s="371"/>
      <c r="EV75" s="371"/>
      <c r="EW75" s="371"/>
      <c r="EX75" s="371"/>
      <c r="EY75" s="371"/>
      <c r="EZ75" s="371"/>
      <c r="FA75" s="371"/>
      <c r="FB75" s="371"/>
      <c r="FC75" s="371"/>
      <c r="FD75" s="371"/>
      <c r="FE75" s="371"/>
      <c r="FF75" s="371"/>
      <c r="FG75" s="371"/>
      <c r="FH75" s="371"/>
      <c r="FI75" s="371"/>
      <c r="FJ75" s="371"/>
      <c r="FK75" s="371"/>
      <c r="FL75" s="371"/>
      <c r="FM75" s="371"/>
      <c r="FN75" s="371"/>
      <c r="FO75" s="371"/>
      <c r="FP75" s="371"/>
      <c r="FQ75" s="371"/>
      <c r="FR75" s="371"/>
      <c r="FS75" s="371"/>
      <c r="FT75" s="371"/>
      <c r="FU75" s="371"/>
      <c r="FV75" s="371"/>
      <c r="FW75" s="371"/>
      <c r="FX75" s="371"/>
      <c r="FY75" s="371"/>
      <c r="FZ75" s="371"/>
      <c r="GA75" s="371"/>
      <c r="GB75" s="371"/>
    </row>
    <row r="76" spans="1:185" s="10" customFormat="1" ht="12.75" customHeight="1">
      <c r="A76" s="608"/>
      <c r="B76" s="219" t="s">
        <v>505</v>
      </c>
      <c r="C76" s="227">
        <v>7.69</v>
      </c>
      <c r="D76" s="225"/>
      <c r="E76" s="226"/>
      <c r="F76" s="226"/>
      <c r="G76" s="227" t="s">
        <v>132</v>
      </c>
      <c r="H76" s="227">
        <v>15.5</v>
      </c>
      <c r="I76" s="225">
        <v>90</v>
      </c>
      <c r="J76" s="227" t="s">
        <v>132</v>
      </c>
      <c r="K76" s="227" t="s">
        <v>133</v>
      </c>
      <c r="L76" s="219">
        <v>16.100000000000001</v>
      </c>
      <c r="M76" s="609">
        <v>58</v>
      </c>
      <c r="N76" s="227">
        <v>130</v>
      </c>
      <c r="O76" s="227">
        <v>29.1</v>
      </c>
      <c r="P76" s="227">
        <v>0.2</v>
      </c>
      <c r="Q76" s="227" t="s">
        <v>193</v>
      </c>
      <c r="R76" s="227" t="s">
        <v>193</v>
      </c>
      <c r="S76" s="651">
        <v>300</v>
      </c>
      <c r="T76" s="609">
        <v>9.49</v>
      </c>
      <c r="U76" s="651">
        <v>193</v>
      </c>
      <c r="V76" s="227">
        <v>76.3</v>
      </c>
      <c r="W76" s="219" t="s">
        <v>75</v>
      </c>
      <c r="X76" s="373"/>
      <c r="Y76" s="371"/>
      <c r="Z76" s="371"/>
      <c r="AA76" s="371"/>
      <c r="AB76" s="371"/>
      <c r="AC76" s="371"/>
      <c r="AD76" s="371"/>
      <c r="AE76" s="371"/>
      <c r="AF76" s="371"/>
      <c r="AG76" s="371"/>
      <c r="AH76" s="371"/>
      <c r="AI76" s="371"/>
      <c r="AJ76" s="371"/>
      <c r="AK76" s="371"/>
      <c r="AL76" s="371"/>
      <c r="AM76" s="371"/>
      <c r="AN76" s="371"/>
      <c r="AO76" s="371"/>
      <c r="AP76" s="371"/>
      <c r="AQ76" s="371"/>
      <c r="AR76" s="371"/>
      <c r="AS76" s="371"/>
      <c r="AT76" s="371"/>
      <c r="AU76" s="371"/>
      <c r="AV76" s="371"/>
      <c r="AW76" s="371"/>
      <c r="AX76" s="371"/>
      <c r="AY76" s="371"/>
      <c r="AZ76" s="371"/>
      <c r="BA76" s="371"/>
      <c r="BB76" s="371"/>
      <c r="BC76" s="371"/>
      <c r="BD76" s="371"/>
      <c r="BE76" s="371"/>
      <c r="BF76" s="371"/>
      <c r="BG76" s="371"/>
      <c r="BH76" s="371"/>
      <c r="BI76" s="371"/>
      <c r="BJ76" s="371"/>
      <c r="BK76" s="371"/>
      <c r="BL76" s="371"/>
      <c r="BM76" s="371"/>
      <c r="BN76" s="371"/>
      <c r="BO76" s="371"/>
      <c r="BP76" s="371"/>
      <c r="BQ76" s="371"/>
      <c r="BR76" s="371"/>
      <c r="BS76" s="371"/>
      <c r="BT76" s="371"/>
      <c r="BU76" s="371"/>
      <c r="BV76" s="371"/>
      <c r="BW76" s="371"/>
      <c r="BX76" s="371"/>
      <c r="BY76" s="371"/>
      <c r="BZ76" s="371"/>
      <c r="CA76" s="371"/>
      <c r="CB76" s="371"/>
      <c r="CC76" s="371"/>
      <c r="CD76" s="371"/>
      <c r="CE76" s="371"/>
      <c r="CF76" s="371"/>
      <c r="CG76" s="371"/>
      <c r="CH76" s="371"/>
      <c r="CI76" s="371"/>
      <c r="CJ76" s="371"/>
      <c r="CK76" s="371"/>
      <c r="CL76" s="371"/>
      <c r="CM76" s="371"/>
      <c r="CN76" s="371"/>
      <c r="CO76" s="371"/>
      <c r="CP76" s="371"/>
      <c r="CQ76" s="371"/>
      <c r="CR76" s="371"/>
      <c r="CS76" s="371"/>
      <c r="CT76" s="371"/>
      <c r="CU76" s="371"/>
      <c r="CV76" s="371"/>
      <c r="CW76" s="371"/>
      <c r="CX76" s="371"/>
      <c r="CY76" s="371"/>
      <c r="CZ76" s="371"/>
      <c r="DA76" s="371"/>
      <c r="DB76" s="371"/>
      <c r="DC76" s="371"/>
      <c r="DD76" s="371"/>
      <c r="DE76" s="371"/>
      <c r="DF76" s="371"/>
      <c r="DG76" s="371"/>
      <c r="DH76" s="371"/>
      <c r="DI76" s="371"/>
      <c r="DJ76" s="371"/>
      <c r="DK76" s="371"/>
      <c r="DL76" s="371"/>
      <c r="DM76" s="371"/>
      <c r="DN76" s="371"/>
      <c r="DO76" s="371"/>
      <c r="DP76" s="371"/>
      <c r="DQ76" s="371"/>
      <c r="DR76" s="371"/>
      <c r="DS76" s="371"/>
      <c r="DT76" s="371"/>
      <c r="DU76" s="371"/>
      <c r="DV76" s="371"/>
      <c r="DW76" s="371"/>
      <c r="DX76" s="371"/>
      <c r="DY76" s="371"/>
      <c r="DZ76" s="371"/>
      <c r="EA76" s="371"/>
      <c r="EB76" s="371"/>
      <c r="EC76" s="371"/>
      <c r="ED76" s="371"/>
      <c r="EE76" s="371"/>
      <c r="EF76" s="371"/>
      <c r="EG76" s="371"/>
      <c r="EH76" s="371"/>
      <c r="EI76" s="371"/>
      <c r="EJ76" s="371"/>
      <c r="EK76" s="371"/>
      <c r="EL76" s="371"/>
      <c r="EM76" s="371"/>
      <c r="EN76" s="371"/>
      <c r="EO76" s="371"/>
      <c r="EP76" s="371"/>
      <c r="EQ76" s="371"/>
      <c r="ER76" s="371"/>
      <c r="ES76" s="371"/>
      <c r="ET76" s="371"/>
      <c r="EU76" s="371"/>
      <c r="EV76" s="371"/>
      <c r="EW76" s="371"/>
      <c r="EX76" s="371"/>
      <c r="EY76" s="371"/>
      <c r="EZ76" s="371"/>
      <c r="FA76" s="371"/>
      <c r="FB76" s="371"/>
      <c r="FC76" s="371"/>
      <c r="FD76" s="371"/>
      <c r="FE76" s="371"/>
      <c r="FF76" s="371"/>
      <c r="FG76" s="371"/>
      <c r="FH76" s="371"/>
      <c r="FI76" s="371"/>
      <c r="FJ76" s="371"/>
      <c r="FK76" s="371"/>
      <c r="FL76" s="371"/>
      <c r="FM76" s="371"/>
      <c r="FN76" s="371"/>
      <c r="FO76" s="371"/>
      <c r="FP76" s="371"/>
      <c r="FQ76" s="371"/>
      <c r="FR76" s="371"/>
      <c r="FS76" s="371"/>
      <c r="FT76" s="371"/>
      <c r="FU76" s="371"/>
      <c r="FV76" s="371"/>
      <c r="FW76" s="371"/>
      <c r="FX76" s="371"/>
      <c r="FY76" s="371"/>
      <c r="FZ76" s="371"/>
      <c r="GA76" s="371"/>
      <c r="GB76" s="371"/>
    </row>
    <row r="77" spans="1:185" s="10" customFormat="1" ht="12.75" customHeight="1">
      <c r="A77" s="52" t="s">
        <v>63</v>
      </c>
      <c r="B77" s="432" t="s">
        <v>200</v>
      </c>
      <c r="C77" s="94">
        <v>7.14</v>
      </c>
      <c r="D77" s="94"/>
      <c r="E77" s="434"/>
      <c r="F77" s="599"/>
      <c r="G77" s="434" t="s">
        <v>132</v>
      </c>
      <c r="H77" s="178">
        <v>9</v>
      </c>
      <c r="I77" s="94">
        <v>50</v>
      </c>
      <c r="J77" s="434" t="s">
        <v>132</v>
      </c>
      <c r="K77" s="434" t="s">
        <v>133</v>
      </c>
      <c r="L77" s="435">
        <v>19</v>
      </c>
      <c r="M77" s="94" t="s">
        <v>137</v>
      </c>
      <c r="N77" s="434">
        <v>70</v>
      </c>
      <c r="O77" s="94">
        <v>34.4</v>
      </c>
      <c r="P77" s="434" t="s">
        <v>529</v>
      </c>
      <c r="Q77" s="434" t="s">
        <v>530</v>
      </c>
      <c r="R77" s="434" t="s">
        <v>140</v>
      </c>
      <c r="S77" s="485">
        <v>590</v>
      </c>
      <c r="T77" s="434">
        <v>7.44</v>
      </c>
      <c r="U77" s="485">
        <v>210</v>
      </c>
      <c r="V77" s="434">
        <v>25</v>
      </c>
      <c r="W77" s="435" t="s">
        <v>140</v>
      </c>
      <c r="X77" s="373"/>
      <c r="Y77" s="371"/>
      <c r="Z77" s="371"/>
      <c r="AA77" s="371"/>
      <c r="AB77" s="371"/>
      <c r="AC77" s="371"/>
      <c r="AD77" s="371"/>
      <c r="AE77" s="371"/>
      <c r="AF77" s="371"/>
      <c r="AG77" s="371"/>
      <c r="AH77" s="371"/>
      <c r="AI77" s="371"/>
      <c r="AJ77" s="371"/>
      <c r="AK77" s="371"/>
      <c r="AL77" s="371"/>
      <c r="AM77" s="371"/>
      <c r="AN77" s="371"/>
      <c r="AO77" s="371"/>
      <c r="AP77" s="371"/>
      <c r="AQ77" s="371"/>
      <c r="AR77" s="371"/>
      <c r="AS77" s="371"/>
      <c r="AT77" s="371"/>
      <c r="AU77" s="371"/>
      <c r="AV77" s="371"/>
      <c r="AW77" s="371"/>
      <c r="AX77" s="371"/>
      <c r="AY77" s="371"/>
      <c r="AZ77" s="371"/>
      <c r="BA77" s="371"/>
      <c r="BB77" s="371"/>
      <c r="BC77" s="371"/>
      <c r="BD77" s="371"/>
      <c r="BE77" s="371"/>
      <c r="BF77" s="371"/>
      <c r="BG77" s="371"/>
      <c r="BH77" s="371"/>
      <c r="BI77" s="371"/>
      <c r="BJ77" s="371"/>
      <c r="BK77" s="371"/>
      <c r="BL77" s="371"/>
      <c r="BM77" s="371"/>
      <c r="BN77" s="371"/>
      <c r="BO77" s="371"/>
      <c r="BP77" s="371"/>
      <c r="BQ77" s="371"/>
      <c r="BR77" s="371"/>
      <c r="BS77" s="371"/>
      <c r="BT77" s="371"/>
      <c r="BU77" s="371"/>
      <c r="BV77" s="371"/>
      <c r="BW77" s="371"/>
      <c r="BX77" s="371"/>
      <c r="BY77" s="371"/>
      <c r="BZ77" s="371"/>
      <c r="CA77" s="371"/>
      <c r="CB77" s="371"/>
      <c r="CC77" s="371"/>
      <c r="CD77" s="371"/>
      <c r="CE77" s="371"/>
      <c r="CF77" s="371"/>
      <c r="CG77" s="371"/>
      <c r="CH77" s="371"/>
      <c r="CI77" s="371"/>
      <c r="CJ77" s="371"/>
      <c r="CK77" s="371"/>
      <c r="CL77" s="371"/>
      <c r="CM77" s="371"/>
      <c r="CN77" s="371"/>
      <c r="CO77" s="371"/>
      <c r="CP77" s="371"/>
      <c r="CQ77" s="371"/>
      <c r="CR77" s="371"/>
      <c r="CS77" s="371"/>
      <c r="CT77" s="371"/>
      <c r="CU77" s="371"/>
      <c r="CV77" s="371"/>
      <c r="CW77" s="371"/>
      <c r="CX77" s="371"/>
      <c r="CY77" s="371"/>
      <c r="CZ77" s="371"/>
      <c r="DA77" s="371"/>
      <c r="DB77" s="371"/>
      <c r="DC77" s="371"/>
      <c r="DD77" s="371"/>
      <c r="DE77" s="371"/>
      <c r="DF77" s="371"/>
      <c r="DG77" s="371"/>
      <c r="DH77" s="371"/>
      <c r="DI77" s="371"/>
      <c r="DJ77" s="371"/>
      <c r="DK77" s="371"/>
      <c r="DL77" s="371"/>
      <c r="DM77" s="371"/>
      <c r="DN77" s="371"/>
      <c r="DO77" s="371"/>
      <c r="DP77" s="371"/>
      <c r="DQ77" s="371"/>
      <c r="DR77" s="371"/>
      <c r="DS77" s="371"/>
      <c r="DT77" s="371"/>
      <c r="DU77" s="371"/>
      <c r="DV77" s="371"/>
      <c r="DW77" s="371"/>
      <c r="DX77" s="371"/>
      <c r="DY77" s="371"/>
      <c r="DZ77" s="371"/>
      <c r="EA77" s="371"/>
      <c r="EB77" s="371"/>
      <c r="EC77" s="371"/>
      <c r="ED77" s="371"/>
      <c r="EE77" s="371"/>
      <c r="EF77" s="371"/>
      <c r="EG77" s="371"/>
      <c r="EH77" s="371"/>
      <c r="EI77" s="371"/>
      <c r="EJ77" s="371"/>
      <c r="EK77" s="371"/>
      <c r="EL77" s="371"/>
      <c r="EM77" s="371"/>
      <c r="EN77" s="371"/>
      <c r="EO77" s="371"/>
      <c r="EP77" s="371"/>
      <c r="EQ77" s="371"/>
      <c r="ER77" s="371"/>
      <c r="ES77" s="371"/>
      <c r="ET77" s="371"/>
      <c r="EU77" s="371"/>
      <c r="EV77" s="371"/>
      <c r="EW77" s="371"/>
      <c r="EX77" s="371"/>
      <c r="EY77" s="371"/>
      <c r="EZ77" s="371"/>
      <c r="FA77" s="371"/>
      <c r="FB77" s="371"/>
      <c r="FC77" s="371"/>
      <c r="FD77" s="371"/>
      <c r="FE77" s="371"/>
      <c r="FF77" s="371"/>
      <c r="FG77" s="371"/>
      <c r="FH77" s="371"/>
      <c r="FI77" s="371"/>
      <c r="FJ77" s="371"/>
      <c r="FK77" s="371"/>
      <c r="FL77" s="371"/>
      <c r="FM77" s="371"/>
      <c r="FN77" s="371"/>
      <c r="FO77" s="371"/>
      <c r="FP77" s="371"/>
    </row>
    <row r="78" spans="1:185" s="10" customFormat="1" ht="12.75" customHeight="1">
      <c r="A78" s="84"/>
      <c r="B78" s="111" t="s">
        <v>213</v>
      </c>
      <c r="C78" s="68">
        <v>7.16</v>
      </c>
      <c r="D78" s="209"/>
      <c r="E78" s="204"/>
      <c r="F78" s="547"/>
      <c r="G78" s="54" t="s">
        <v>132</v>
      </c>
      <c r="H78" s="117">
        <v>11</v>
      </c>
      <c r="I78" s="68">
        <v>20</v>
      </c>
      <c r="J78" s="54" t="s">
        <v>132</v>
      </c>
      <c r="K78" s="54">
        <v>2</v>
      </c>
      <c r="L78" s="65">
        <v>18.8</v>
      </c>
      <c r="M78" s="68" t="s">
        <v>137</v>
      </c>
      <c r="N78" s="54">
        <v>50</v>
      </c>
      <c r="O78" s="68">
        <v>37.4</v>
      </c>
      <c r="P78" s="54" t="s">
        <v>529</v>
      </c>
      <c r="Q78" s="54" t="s">
        <v>530</v>
      </c>
      <c r="R78" s="54" t="s">
        <v>140</v>
      </c>
      <c r="S78" s="500">
        <v>750</v>
      </c>
      <c r="T78" s="54">
        <v>8.31</v>
      </c>
      <c r="U78" s="481">
        <v>230</v>
      </c>
      <c r="V78" s="54">
        <v>26.4</v>
      </c>
      <c r="W78" s="65" t="s">
        <v>140</v>
      </c>
      <c r="X78" s="373"/>
      <c r="Y78" s="371"/>
      <c r="Z78" s="371"/>
      <c r="AA78" s="371"/>
      <c r="AB78" s="371"/>
      <c r="AC78" s="371"/>
      <c r="AD78" s="371"/>
      <c r="AE78" s="371"/>
      <c r="AF78" s="371"/>
      <c r="AG78" s="371"/>
      <c r="AH78" s="371"/>
      <c r="AI78" s="371"/>
      <c r="AJ78" s="371"/>
      <c r="AK78" s="371"/>
      <c r="AL78" s="371"/>
      <c r="AM78" s="371"/>
      <c r="AN78" s="371"/>
      <c r="AO78" s="371"/>
      <c r="AP78" s="371"/>
      <c r="AQ78" s="371"/>
      <c r="AR78" s="371"/>
      <c r="AS78" s="371"/>
      <c r="AT78" s="371"/>
      <c r="AU78" s="371"/>
      <c r="AV78" s="371"/>
      <c r="AW78" s="371"/>
      <c r="AX78" s="371"/>
      <c r="AY78" s="371"/>
      <c r="AZ78" s="371"/>
      <c r="BA78" s="371"/>
      <c r="BB78" s="371"/>
      <c r="BC78" s="371"/>
      <c r="BD78" s="371"/>
      <c r="BE78" s="371"/>
      <c r="BF78" s="371"/>
      <c r="BG78" s="371"/>
      <c r="BH78" s="371"/>
      <c r="BI78" s="371"/>
      <c r="BJ78" s="371"/>
      <c r="BK78" s="371"/>
      <c r="BL78" s="371"/>
      <c r="BM78" s="371"/>
      <c r="BN78" s="371"/>
      <c r="BO78" s="371"/>
      <c r="BP78" s="371"/>
      <c r="BQ78" s="371"/>
      <c r="BR78" s="371"/>
      <c r="BS78" s="371"/>
      <c r="BT78" s="371"/>
      <c r="BU78" s="371"/>
      <c r="BV78" s="371"/>
      <c r="BW78" s="371"/>
      <c r="BX78" s="371"/>
      <c r="BY78" s="371"/>
      <c r="BZ78" s="371"/>
      <c r="CA78" s="371"/>
      <c r="CB78" s="371"/>
      <c r="CC78" s="371"/>
      <c r="CD78" s="371"/>
      <c r="CE78" s="371"/>
      <c r="CF78" s="371"/>
      <c r="CG78" s="371"/>
      <c r="CH78" s="371"/>
      <c r="CI78" s="371"/>
      <c r="CJ78" s="371"/>
      <c r="CK78" s="371"/>
      <c r="CL78" s="371"/>
      <c r="CM78" s="371"/>
      <c r="CN78" s="371"/>
      <c r="CO78" s="371"/>
      <c r="CP78" s="371"/>
      <c r="CQ78" s="371"/>
      <c r="CR78" s="371"/>
      <c r="CS78" s="371"/>
      <c r="CT78" s="371"/>
      <c r="CU78" s="371"/>
      <c r="CV78" s="371"/>
      <c r="CW78" s="371"/>
      <c r="CX78" s="371"/>
      <c r="CY78" s="371"/>
      <c r="CZ78" s="371"/>
      <c r="DA78" s="371"/>
      <c r="DB78" s="371"/>
      <c r="DC78" s="371"/>
      <c r="DD78" s="371"/>
      <c r="DE78" s="371"/>
      <c r="DF78" s="371"/>
      <c r="DG78" s="371"/>
      <c r="DH78" s="371"/>
      <c r="DI78" s="371"/>
      <c r="DJ78" s="371"/>
      <c r="DK78" s="371"/>
      <c r="DL78" s="371"/>
      <c r="DM78" s="371"/>
      <c r="DN78" s="371"/>
      <c r="DO78" s="371"/>
      <c r="DP78" s="371"/>
      <c r="DQ78" s="371"/>
      <c r="DR78" s="371"/>
      <c r="DS78" s="371"/>
      <c r="DT78" s="371"/>
      <c r="DU78" s="371"/>
      <c r="DV78" s="371"/>
      <c r="DW78" s="371"/>
      <c r="DX78" s="371"/>
      <c r="DY78" s="371"/>
      <c r="DZ78" s="371"/>
      <c r="EA78" s="371"/>
      <c r="EB78" s="371"/>
      <c r="EC78" s="371"/>
      <c r="ED78" s="371"/>
      <c r="EE78" s="371"/>
      <c r="EF78" s="371"/>
      <c r="EG78" s="371"/>
      <c r="EH78" s="371"/>
      <c r="EI78" s="371"/>
      <c r="EJ78" s="371"/>
      <c r="EK78" s="371"/>
      <c r="EL78" s="371"/>
      <c r="EM78" s="371"/>
      <c r="EN78" s="371"/>
      <c r="EO78" s="371"/>
      <c r="EP78" s="371"/>
      <c r="EQ78" s="371"/>
      <c r="ER78" s="371"/>
      <c r="ES78" s="371"/>
      <c r="ET78" s="371"/>
      <c r="EU78" s="371"/>
      <c r="EV78" s="371"/>
      <c r="EW78" s="371"/>
      <c r="EX78" s="371"/>
      <c r="EY78" s="371"/>
      <c r="EZ78" s="371"/>
      <c r="FA78" s="371"/>
      <c r="FB78" s="371"/>
      <c r="FC78" s="371"/>
      <c r="FD78" s="371"/>
      <c r="FE78" s="371"/>
      <c r="FF78" s="371"/>
      <c r="FG78" s="371"/>
      <c r="FH78" s="371"/>
      <c r="FI78" s="371"/>
      <c r="FJ78" s="371"/>
      <c r="FK78" s="371"/>
      <c r="FL78" s="371"/>
      <c r="FM78" s="371"/>
      <c r="FN78" s="371"/>
      <c r="FO78" s="371"/>
      <c r="FP78" s="371"/>
    </row>
    <row r="79" spans="1:185" s="10" customFormat="1" ht="12.75" customHeight="1">
      <c r="A79" s="84"/>
      <c r="B79" s="111" t="s">
        <v>214</v>
      </c>
      <c r="C79" s="68">
        <v>7.3</v>
      </c>
      <c r="D79" s="209"/>
      <c r="E79" s="204"/>
      <c r="F79" s="547"/>
      <c r="G79" s="54" t="s">
        <v>132</v>
      </c>
      <c r="H79" s="117">
        <v>2.7</v>
      </c>
      <c r="I79" s="68">
        <v>90</v>
      </c>
      <c r="J79" s="54" t="s">
        <v>132</v>
      </c>
      <c r="K79" s="54" t="s">
        <v>133</v>
      </c>
      <c r="L79" s="65">
        <v>5.9</v>
      </c>
      <c r="M79" s="68">
        <v>23</v>
      </c>
      <c r="N79" s="54" t="s">
        <v>132</v>
      </c>
      <c r="O79" s="68">
        <v>31.6</v>
      </c>
      <c r="P79" s="54" t="s">
        <v>75</v>
      </c>
      <c r="Q79" s="54" t="s">
        <v>75</v>
      </c>
      <c r="R79" s="54" t="s">
        <v>75</v>
      </c>
      <c r="S79" s="54" t="s">
        <v>132</v>
      </c>
      <c r="T79" s="54">
        <v>2.91</v>
      </c>
      <c r="U79" s="54">
        <v>12</v>
      </c>
      <c r="V79" s="54">
        <v>14.5</v>
      </c>
      <c r="W79" s="65" t="s">
        <v>148</v>
      </c>
      <c r="X79" s="373"/>
      <c r="Y79" s="371"/>
      <c r="Z79" s="371"/>
      <c r="AA79" s="371"/>
      <c r="AB79" s="371"/>
      <c r="AC79" s="371"/>
      <c r="AD79" s="371"/>
      <c r="AE79" s="371"/>
      <c r="AF79" s="371"/>
      <c r="AG79" s="371"/>
      <c r="AH79" s="371"/>
      <c r="AI79" s="371"/>
      <c r="AJ79" s="371"/>
      <c r="AK79" s="371"/>
      <c r="AL79" s="371"/>
      <c r="AM79" s="371"/>
      <c r="AN79" s="371"/>
      <c r="AO79" s="371"/>
      <c r="AP79" s="371"/>
      <c r="AQ79" s="371"/>
      <c r="AR79" s="371"/>
      <c r="AS79" s="371"/>
      <c r="AT79" s="371"/>
      <c r="AU79" s="371"/>
      <c r="AV79" s="371"/>
      <c r="AW79" s="371"/>
      <c r="AX79" s="371"/>
      <c r="AY79" s="371"/>
      <c r="AZ79" s="371"/>
      <c r="BA79" s="371"/>
      <c r="BB79" s="371"/>
      <c r="BC79" s="371"/>
      <c r="BD79" s="371"/>
      <c r="BE79" s="371"/>
      <c r="BF79" s="371"/>
      <c r="BG79" s="371"/>
      <c r="BH79" s="371"/>
      <c r="BI79" s="371"/>
      <c r="BJ79" s="371"/>
      <c r="BK79" s="371"/>
      <c r="BL79" s="371"/>
      <c r="BM79" s="371"/>
      <c r="BN79" s="371"/>
      <c r="BO79" s="371"/>
      <c r="BP79" s="371"/>
      <c r="BQ79" s="371"/>
      <c r="BR79" s="371"/>
      <c r="BS79" s="371"/>
      <c r="BT79" s="371"/>
      <c r="BU79" s="371"/>
      <c r="BV79" s="371"/>
      <c r="BW79" s="371"/>
      <c r="BX79" s="371"/>
      <c r="BY79" s="371"/>
      <c r="BZ79" s="371"/>
      <c r="CA79" s="371"/>
      <c r="CB79" s="371"/>
      <c r="CC79" s="371"/>
      <c r="CD79" s="371"/>
      <c r="CE79" s="371"/>
      <c r="CF79" s="371"/>
      <c r="CG79" s="371"/>
      <c r="CH79" s="371"/>
      <c r="CI79" s="371"/>
      <c r="CJ79" s="371"/>
      <c r="CK79" s="371"/>
      <c r="CL79" s="371"/>
      <c r="CM79" s="371"/>
      <c r="CN79" s="371"/>
      <c r="CO79" s="371"/>
      <c r="CP79" s="371"/>
      <c r="CQ79" s="371"/>
      <c r="CR79" s="371"/>
      <c r="CS79" s="371"/>
      <c r="CT79" s="371"/>
      <c r="CU79" s="371"/>
      <c r="CV79" s="371"/>
      <c r="CW79" s="371"/>
      <c r="CX79" s="371"/>
      <c r="CY79" s="371"/>
      <c r="CZ79" s="371"/>
      <c r="DA79" s="371"/>
      <c r="DB79" s="371"/>
      <c r="DC79" s="371"/>
      <c r="DD79" s="371"/>
      <c r="DE79" s="371"/>
      <c r="DF79" s="371"/>
      <c r="DG79" s="371"/>
      <c r="DH79" s="371"/>
      <c r="DI79" s="371"/>
      <c r="DJ79" s="371"/>
      <c r="DK79" s="371"/>
      <c r="DL79" s="371"/>
      <c r="DM79" s="371"/>
      <c r="DN79" s="371"/>
      <c r="DO79" s="371"/>
      <c r="DP79" s="371"/>
      <c r="DQ79" s="371"/>
      <c r="DR79" s="371"/>
      <c r="DS79" s="371"/>
      <c r="DT79" s="371"/>
      <c r="DU79" s="371"/>
      <c r="DV79" s="371"/>
      <c r="DW79" s="371"/>
      <c r="DX79" s="371"/>
      <c r="DY79" s="371"/>
      <c r="DZ79" s="371"/>
      <c r="EA79" s="371"/>
      <c r="EB79" s="371"/>
      <c r="EC79" s="371"/>
      <c r="ED79" s="371"/>
      <c r="EE79" s="371"/>
      <c r="EF79" s="371"/>
      <c r="EG79" s="371"/>
      <c r="EH79" s="371"/>
      <c r="EI79" s="371"/>
      <c r="EJ79" s="371"/>
      <c r="EK79" s="371"/>
      <c r="EL79" s="371"/>
      <c r="EM79" s="371"/>
      <c r="EN79" s="371"/>
      <c r="EO79" s="371"/>
      <c r="EP79" s="371"/>
      <c r="EQ79" s="371"/>
      <c r="ER79" s="371"/>
      <c r="ES79" s="371"/>
      <c r="ET79" s="371"/>
      <c r="EU79" s="371"/>
      <c r="EV79" s="371"/>
      <c r="EW79" s="371"/>
      <c r="EX79" s="371"/>
      <c r="EY79" s="371"/>
      <c r="EZ79" s="371"/>
      <c r="FA79" s="371"/>
      <c r="FB79" s="371"/>
      <c r="FC79" s="371"/>
      <c r="FD79" s="371"/>
      <c r="FE79" s="371"/>
      <c r="FF79" s="371"/>
      <c r="FG79" s="371"/>
      <c r="FH79" s="371"/>
      <c r="FI79" s="371"/>
      <c r="FJ79" s="371"/>
      <c r="FK79" s="371"/>
      <c r="FL79" s="371"/>
      <c r="FM79" s="371"/>
      <c r="FN79" s="371"/>
      <c r="FO79" s="371"/>
      <c r="FP79" s="371"/>
    </row>
    <row r="80" spans="1:185" s="10" customFormat="1" ht="12.75" customHeight="1">
      <c r="A80" s="84"/>
      <c r="B80" s="111" t="s">
        <v>155</v>
      </c>
      <c r="C80" s="595">
        <v>7.53</v>
      </c>
      <c r="D80" s="319"/>
      <c r="E80" s="319"/>
      <c r="F80" s="594"/>
      <c r="G80" s="519" t="s">
        <v>132</v>
      </c>
      <c r="H80" s="129">
        <v>8.8000000000000007</v>
      </c>
      <c r="I80" s="595" t="s">
        <v>96</v>
      </c>
      <c r="J80" s="519" t="s">
        <v>132</v>
      </c>
      <c r="K80" s="129" t="s">
        <v>133</v>
      </c>
      <c r="L80" s="521">
        <v>15.9</v>
      </c>
      <c r="M80" s="128" t="s">
        <v>132</v>
      </c>
      <c r="N80" s="519">
        <v>70</v>
      </c>
      <c r="O80" s="157">
        <v>27.4</v>
      </c>
      <c r="P80" s="519" t="s">
        <v>529</v>
      </c>
      <c r="Q80" s="129" t="s">
        <v>530</v>
      </c>
      <c r="R80" s="519" t="s">
        <v>140</v>
      </c>
      <c r="S80" s="483">
        <v>490</v>
      </c>
      <c r="T80" s="157">
        <v>5.96</v>
      </c>
      <c r="U80" s="483">
        <v>160</v>
      </c>
      <c r="V80" s="519">
        <v>33.4</v>
      </c>
      <c r="W80" s="521" t="s">
        <v>148</v>
      </c>
      <c r="X80" s="370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1"/>
      <c r="AM80" s="371"/>
      <c r="AN80" s="371"/>
      <c r="AO80" s="371"/>
      <c r="AP80" s="371"/>
      <c r="AQ80" s="371"/>
      <c r="AR80" s="371"/>
      <c r="AS80" s="371"/>
      <c r="AT80" s="371"/>
      <c r="AU80" s="371"/>
      <c r="AV80" s="371"/>
      <c r="AW80" s="371"/>
      <c r="AX80" s="371"/>
      <c r="AY80" s="371"/>
      <c r="AZ80" s="371"/>
      <c r="BA80" s="371"/>
      <c r="BB80" s="371"/>
      <c r="BC80" s="371"/>
      <c r="BD80" s="371"/>
      <c r="BE80" s="371"/>
      <c r="BF80" s="371"/>
      <c r="BG80" s="371"/>
      <c r="BH80" s="371"/>
      <c r="BI80" s="371"/>
      <c r="BJ80" s="371"/>
      <c r="BK80" s="371"/>
      <c r="BL80" s="371"/>
      <c r="BM80" s="371"/>
      <c r="BN80" s="371"/>
      <c r="BO80" s="371"/>
      <c r="BP80" s="371"/>
      <c r="BQ80" s="371"/>
      <c r="BR80" s="371"/>
      <c r="BS80" s="371"/>
      <c r="BT80" s="371"/>
      <c r="BU80" s="371"/>
      <c r="BV80" s="371"/>
      <c r="BW80" s="371"/>
      <c r="BX80" s="371"/>
      <c r="BY80" s="371"/>
      <c r="BZ80" s="371"/>
      <c r="CA80" s="371"/>
      <c r="CB80" s="371"/>
      <c r="CC80" s="371"/>
      <c r="CD80" s="371"/>
      <c r="CE80" s="371"/>
      <c r="CF80" s="371"/>
      <c r="CG80" s="371"/>
      <c r="CH80" s="371"/>
      <c r="CI80" s="371"/>
      <c r="CJ80" s="371"/>
      <c r="CK80" s="371"/>
      <c r="CL80" s="371"/>
      <c r="CM80" s="371"/>
      <c r="CN80" s="371"/>
      <c r="CO80" s="371"/>
      <c r="CP80" s="371"/>
      <c r="CQ80" s="371"/>
      <c r="CR80" s="371"/>
      <c r="CS80" s="371"/>
      <c r="CT80" s="371"/>
      <c r="CU80" s="371"/>
      <c r="CV80" s="371"/>
      <c r="CW80" s="371"/>
      <c r="CX80" s="371"/>
      <c r="CY80" s="371"/>
      <c r="CZ80" s="371"/>
      <c r="DA80" s="371"/>
      <c r="DB80" s="371"/>
      <c r="DC80" s="371"/>
      <c r="DD80" s="371"/>
      <c r="DE80" s="371"/>
      <c r="DF80" s="371"/>
      <c r="DG80" s="371"/>
      <c r="DH80" s="371"/>
      <c r="DI80" s="371"/>
      <c r="DJ80" s="371"/>
      <c r="DK80" s="371"/>
      <c r="DL80" s="371"/>
      <c r="DM80" s="371"/>
      <c r="DN80" s="371"/>
      <c r="DO80" s="371"/>
      <c r="DP80" s="371"/>
      <c r="DQ80" s="371"/>
      <c r="DR80" s="371"/>
      <c r="DS80" s="371"/>
      <c r="DT80" s="371"/>
      <c r="DU80" s="371"/>
      <c r="DV80" s="371"/>
      <c r="DW80" s="371"/>
      <c r="DX80" s="371"/>
      <c r="DY80" s="371"/>
      <c r="DZ80" s="371"/>
      <c r="EA80" s="371"/>
      <c r="EB80" s="371"/>
      <c r="EC80" s="371"/>
      <c r="ED80" s="371"/>
      <c r="EE80" s="371"/>
      <c r="EF80" s="371"/>
      <c r="EG80" s="371"/>
      <c r="EH80" s="371"/>
      <c r="EI80" s="371"/>
      <c r="EJ80" s="371"/>
      <c r="EK80" s="371"/>
      <c r="EL80" s="371"/>
      <c r="EM80" s="371"/>
      <c r="EN80" s="371"/>
      <c r="EO80" s="371"/>
      <c r="EP80" s="371"/>
      <c r="EQ80" s="371"/>
      <c r="ER80" s="371"/>
      <c r="ES80" s="371"/>
      <c r="ET80" s="371"/>
      <c r="EU80" s="371"/>
      <c r="EV80" s="371"/>
      <c r="EW80" s="371"/>
      <c r="EX80" s="371"/>
      <c r="EY80" s="371"/>
      <c r="EZ80" s="371"/>
      <c r="FA80" s="371"/>
      <c r="FB80" s="371"/>
      <c r="FC80" s="371"/>
      <c r="FD80" s="371"/>
      <c r="FE80" s="371"/>
      <c r="FF80" s="371"/>
      <c r="FG80" s="371"/>
      <c r="FH80" s="371"/>
      <c r="FI80" s="371"/>
      <c r="FJ80" s="371"/>
      <c r="FK80" s="371"/>
      <c r="FL80" s="371"/>
      <c r="FM80" s="371"/>
      <c r="FN80" s="371"/>
      <c r="FO80" s="371"/>
      <c r="FP80" s="371"/>
      <c r="FQ80" s="371"/>
      <c r="FR80" s="371"/>
      <c r="FS80" s="371"/>
      <c r="FT80" s="371"/>
      <c r="FU80" s="371"/>
      <c r="FV80" s="371"/>
      <c r="FW80" s="371"/>
      <c r="FX80" s="371"/>
      <c r="FY80" s="371"/>
      <c r="FZ80" s="371"/>
      <c r="GA80" s="371"/>
      <c r="GB80" s="371"/>
      <c r="GC80" s="371"/>
    </row>
    <row r="81" spans="1:212" s="382" customFormat="1" ht="12.75" customHeight="1">
      <c r="A81" s="84"/>
      <c r="B81" s="111" t="s">
        <v>317</v>
      </c>
      <c r="C81" s="68">
        <v>7.72</v>
      </c>
      <c r="D81" s="68" t="e">
        <f>+#REF!/61.02+H81/35.45+L81/96.06/2</f>
        <v>#REF!</v>
      </c>
      <c r="E81" s="54" t="e">
        <f>+O81/20.04+S81/1000/55.85/2+T81/24.31/2+#REF!/39.1+#REF!/22.99</f>
        <v>#REF!</v>
      </c>
      <c r="F81" s="45"/>
      <c r="G81" s="54" t="s">
        <v>132</v>
      </c>
      <c r="H81" s="117">
        <v>9.6999999999999993</v>
      </c>
      <c r="I81" s="68" t="s">
        <v>96</v>
      </c>
      <c r="J81" s="54" t="s">
        <v>132</v>
      </c>
      <c r="K81" s="54" t="s">
        <v>133</v>
      </c>
      <c r="L81" s="65">
        <v>17.8</v>
      </c>
      <c r="M81" s="54">
        <v>23</v>
      </c>
      <c r="N81" s="54">
        <v>70</v>
      </c>
      <c r="O81" s="177">
        <v>39.5</v>
      </c>
      <c r="P81" s="117" t="s">
        <v>75</v>
      </c>
      <c r="Q81" s="117" t="s">
        <v>75</v>
      </c>
      <c r="R81" s="117" t="s">
        <v>75</v>
      </c>
      <c r="S81" s="480">
        <v>820</v>
      </c>
      <c r="T81" s="117">
        <v>9</v>
      </c>
      <c r="U81" s="480">
        <v>240</v>
      </c>
      <c r="V81" s="117">
        <v>27.5</v>
      </c>
      <c r="W81" s="65" t="s">
        <v>148</v>
      </c>
      <c r="X81" s="370"/>
      <c r="Y81" s="371"/>
      <c r="Z81" s="371"/>
      <c r="AA81" s="371"/>
    </row>
    <row r="82" spans="1:212" s="382" customFormat="1" ht="12.75" customHeight="1">
      <c r="A82" s="217"/>
      <c r="B82" s="308" t="s">
        <v>335</v>
      </c>
      <c r="C82" s="123">
        <v>7.33</v>
      </c>
      <c r="D82" s="123"/>
      <c r="E82" s="311"/>
      <c r="F82" s="527"/>
      <c r="G82" s="311" t="s">
        <v>132</v>
      </c>
      <c r="H82" s="215">
        <v>12.6</v>
      </c>
      <c r="I82" s="215" t="s">
        <v>96</v>
      </c>
      <c r="J82" s="311" t="s">
        <v>132</v>
      </c>
      <c r="K82" s="311" t="s">
        <v>133</v>
      </c>
      <c r="L82" s="308">
        <v>17.899999999999999</v>
      </c>
      <c r="M82" s="123">
        <v>23</v>
      </c>
      <c r="N82" s="311">
        <v>60</v>
      </c>
      <c r="O82" s="123">
        <v>34.5</v>
      </c>
      <c r="P82" s="311" t="s">
        <v>75</v>
      </c>
      <c r="Q82" s="311" t="s">
        <v>75</v>
      </c>
      <c r="R82" s="311" t="s">
        <v>75</v>
      </c>
      <c r="S82" s="500">
        <v>610</v>
      </c>
      <c r="T82" s="311">
        <v>7.86</v>
      </c>
      <c r="U82" s="500">
        <v>220</v>
      </c>
      <c r="V82" s="311">
        <v>23.9</v>
      </c>
      <c r="W82" s="308" t="s">
        <v>148</v>
      </c>
      <c r="X82" s="370"/>
      <c r="Y82" s="371"/>
      <c r="Z82" s="371"/>
      <c r="AA82" s="371"/>
    </row>
    <row r="83" spans="1:212" s="382" customFormat="1" ht="12.75" customHeight="1">
      <c r="A83" s="259"/>
      <c r="B83" s="210" t="s">
        <v>392</v>
      </c>
      <c r="C83" s="209">
        <v>7.84</v>
      </c>
      <c r="D83" s="209"/>
      <c r="E83" s="204"/>
      <c r="F83" s="547"/>
      <c r="G83" s="204">
        <v>200</v>
      </c>
      <c r="H83" s="215">
        <v>6.2</v>
      </c>
      <c r="I83" s="209">
        <v>110</v>
      </c>
      <c r="J83" s="204" t="s">
        <v>132</v>
      </c>
      <c r="K83" s="204" t="s">
        <v>133</v>
      </c>
      <c r="L83" s="210">
        <v>13.5</v>
      </c>
      <c r="M83" s="204">
        <v>55</v>
      </c>
      <c r="N83" s="204">
        <v>150</v>
      </c>
      <c r="O83" s="378">
        <v>25.2</v>
      </c>
      <c r="P83" s="215" t="s">
        <v>75</v>
      </c>
      <c r="Q83" s="215" t="s">
        <v>75</v>
      </c>
      <c r="R83" s="215" t="s">
        <v>75</v>
      </c>
      <c r="S83" s="486">
        <v>690</v>
      </c>
      <c r="T83" s="215">
        <v>6.58</v>
      </c>
      <c r="U83" s="486">
        <v>180</v>
      </c>
      <c r="V83" s="215">
        <v>40</v>
      </c>
      <c r="W83" s="210">
        <v>13</v>
      </c>
      <c r="X83" s="370"/>
      <c r="Y83" s="371"/>
      <c r="Z83" s="371"/>
      <c r="AA83" s="371"/>
    </row>
    <row r="84" spans="1:212" s="382" customFormat="1" ht="12.75" customHeight="1">
      <c r="A84" s="217"/>
      <c r="B84" s="210" t="s">
        <v>426</v>
      </c>
      <c r="C84" s="123">
        <v>7.93</v>
      </c>
      <c r="D84" s="123"/>
      <c r="E84" s="311"/>
      <c r="F84" s="527"/>
      <c r="G84" s="311">
        <v>70</v>
      </c>
      <c r="H84" s="215">
        <v>6.9</v>
      </c>
      <c r="I84" s="215">
        <v>30</v>
      </c>
      <c r="J84" s="311" t="s">
        <v>132</v>
      </c>
      <c r="K84" s="311" t="s">
        <v>133</v>
      </c>
      <c r="L84" s="308">
        <v>12.6</v>
      </c>
      <c r="M84" s="123">
        <v>58</v>
      </c>
      <c r="N84" s="311">
        <v>90</v>
      </c>
      <c r="O84" s="123">
        <v>29</v>
      </c>
      <c r="P84" s="311" t="s">
        <v>75</v>
      </c>
      <c r="Q84" s="311" t="s">
        <v>75</v>
      </c>
      <c r="R84" s="311" t="s">
        <v>75</v>
      </c>
      <c r="S84" s="500">
        <v>730</v>
      </c>
      <c r="T84" s="311">
        <v>6.88</v>
      </c>
      <c r="U84" s="500">
        <v>210</v>
      </c>
      <c r="V84" s="311">
        <v>36.700000000000003</v>
      </c>
      <c r="W84" s="308" t="s">
        <v>148</v>
      </c>
      <c r="X84" s="370"/>
      <c r="Y84" s="371"/>
      <c r="Z84" s="371"/>
      <c r="AA84" s="371"/>
    </row>
    <row r="85" spans="1:212" s="10" customFormat="1" ht="12.75" customHeight="1">
      <c r="A85" s="217"/>
      <c r="B85" s="208" t="s">
        <v>462</v>
      </c>
      <c r="C85" s="378">
        <v>7.55</v>
      </c>
      <c r="D85" s="204"/>
      <c r="E85" s="204"/>
      <c r="F85" s="204"/>
      <c r="G85" s="215" t="s">
        <v>132</v>
      </c>
      <c r="H85" s="215">
        <v>10.9</v>
      </c>
      <c r="I85" s="378">
        <v>30</v>
      </c>
      <c r="J85" s="215" t="s">
        <v>132</v>
      </c>
      <c r="K85" s="215" t="s">
        <v>133</v>
      </c>
      <c r="L85" s="308">
        <v>17.100000000000001</v>
      </c>
      <c r="M85" s="215">
        <v>15</v>
      </c>
      <c r="N85" s="215">
        <v>80</v>
      </c>
      <c r="O85" s="215">
        <v>29.3</v>
      </c>
      <c r="P85" s="215" t="s">
        <v>75</v>
      </c>
      <c r="Q85" s="215" t="s">
        <v>75</v>
      </c>
      <c r="R85" s="215" t="s">
        <v>75</v>
      </c>
      <c r="S85" s="500">
        <v>550</v>
      </c>
      <c r="T85" s="215">
        <v>6.66</v>
      </c>
      <c r="U85" s="486">
        <v>170</v>
      </c>
      <c r="V85" s="215">
        <v>38.200000000000003</v>
      </c>
      <c r="W85" s="210" t="s">
        <v>148</v>
      </c>
      <c r="X85" s="373"/>
      <c r="Y85" s="371"/>
      <c r="Z85" s="371"/>
      <c r="AA85" s="371"/>
      <c r="AB85" s="371"/>
      <c r="AC85" s="371"/>
      <c r="AD85" s="371"/>
      <c r="AE85" s="371"/>
      <c r="AF85" s="371"/>
      <c r="AG85" s="371"/>
      <c r="AH85" s="371"/>
      <c r="AI85" s="371"/>
      <c r="AJ85" s="371"/>
      <c r="AK85" s="371"/>
      <c r="AL85" s="371"/>
      <c r="AM85" s="371"/>
      <c r="AN85" s="371"/>
      <c r="AO85" s="371"/>
      <c r="AP85" s="371"/>
      <c r="AQ85" s="371"/>
      <c r="AR85" s="371"/>
      <c r="AS85" s="371"/>
      <c r="AT85" s="371"/>
      <c r="AU85" s="371"/>
      <c r="AV85" s="371"/>
      <c r="AW85" s="371"/>
      <c r="AX85" s="371"/>
      <c r="AY85" s="371"/>
      <c r="AZ85" s="371"/>
      <c r="BA85" s="371"/>
      <c r="BB85" s="371"/>
      <c r="BC85" s="371"/>
      <c r="BD85" s="371"/>
      <c r="BE85" s="371"/>
      <c r="BF85" s="371"/>
      <c r="BG85" s="371"/>
      <c r="BH85" s="371"/>
      <c r="BI85" s="371"/>
      <c r="BJ85" s="371"/>
      <c r="BK85" s="371"/>
      <c r="BL85" s="371"/>
      <c r="BM85" s="371"/>
      <c r="BN85" s="371"/>
      <c r="BO85" s="371"/>
      <c r="BP85" s="371"/>
      <c r="BQ85" s="371"/>
      <c r="BR85" s="371"/>
      <c r="BS85" s="371"/>
      <c r="BT85" s="371"/>
      <c r="BU85" s="371"/>
      <c r="BV85" s="371"/>
      <c r="BW85" s="371"/>
      <c r="BX85" s="371"/>
      <c r="BY85" s="371"/>
      <c r="BZ85" s="371"/>
      <c r="CA85" s="371"/>
      <c r="CB85" s="371"/>
      <c r="CC85" s="371"/>
      <c r="CD85" s="371"/>
      <c r="CE85" s="371"/>
      <c r="CF85" s="371"/>
      <c r="CG85" s="371"/>
      <c r="CH85" s="371"/>
      <c r="CI85" s="371"/>
      <c r="CJ85" s="371"/>
      <c r="CK85" s="371"/>
      <c r="CL85" s="371"/>
      <c r="CM85" s="371"/>
      <c r="CN85" s="371"/>
      <c r="CO85" s="371"/>
      <c r="CP85" s="371"/>
      <c r="CQ85" s="371"/>
      <c r="CR85" s="371"/>
      <c r="CS85" s="371"/>
      <c r="CT85" s="371"/>
      <c r="CU85" s="371"/>
      <c r="CV85" s="371"/>
      <c r="CW85" s="371"/>
      <c r="CX85" s="371"/>
      <c r="CY85" s="371"/>
      <c r="CZ85" s="371"/>
      <c r="DA85" s="371"/>
      <c r="DB85" s="371"/>
      <c r="DC85" s="371"/>
      <c r="DD85" s="371"/>
      <c r="DE85" s="371"/>
      <c r="DF85" s="371"/>
      <c r="DG85" s="371"/>
      <c r="DH85" s="371"/>
      <c r="DI85" s="371"/>
      <c r="DJ85" s="371"/>
      <c r="DK85" s="371"/>
      <c r="DL85" s="371"/>
      <c r="DM85" s="371"/>
      <c r="DN85" s="371"/>
      <c r="DO85" s="371"/>
      <c r="DP85" s="371"/>
      <c r="DQ85" s="371"/>
      <c r="DR85" s="371"/>
      <c r="DS85" s="371"/>
      <c r="DT85" s="371"/>
      <c r="DU85" s="371"/>
      <c r="DV85" s="371"/>
      <c r="DW85" s="371"/>
      <c r="DX85" s="371"/>
      <c r="DY85" s="371"/>
      <c r="DZ85" s="371"/>
      <c r="EA85" s="371"/>
      <c r="EB85" s="371"/>
      <c r="EC85" s="371"/>
      <c r="ED85" s="371"/>
      <c r="EE85" s="371"/>
      <c r="EF85" s="371"/>
      <c r="EG85" s="371"/>
      <c r="EH85" s="371"/>
      <c r="EI85" s="371"/>
      <c r="EJ85" s="371"/>
      <c r="EK85" s="371"/>
      <c r="EL85" s="371"/>
      <c r="EM85" s="371"/>
      <c r="EN85" s="371"/>
      <c r="EO85" s="371"/>
      <c r="EP85" s="371"/>
      <c r="EQ85" s="371"/>
      <c r="ER85" s="371"/>
      <c r="ES85" s="371"/>
      <c r="ET85" s="371"/>
      <c r="EU85" s="371"/>
      <c r="EV85" s="371"/>
      <c r="EW85" s="371"/>
      <c r="EX85" s="371"/>
      <c r="EY85" s="371"/>
      <c r="EZ85" s="371"/>
      <c r="FA85" s="371"/>
      <c r="FB85" s="371"/>
      <c r="FC85" s="371"/>
      <c r="FD85" s="371"/>
      <c r="FE85" s="371"/>
      <c r="FF85" s="371"/>
      <c r="FG85" s="371"/>
      <c r="FH85" s="371"/>
      <c r="FI85" s="371"/>
      <c r="FJ85" s="371"/>
      <c r="FK85" s="371"/>
      <c r="FL85" s="371"/>
      <c r="FM85" s="371"/>
      <c r="FN85" s="371"/>
      <c r="FO85" s="371"/>
      <c r="FP85" s="371"/>
      <c r="FQ85" s="371"/>
      <c r="FR85" s="371"/>
      <c r="FS85" s="371"/>
      <c r="FT85" s="371"/>
      <c r="FU85" s="371"/>
      <c r="FV85" s="371"/>
      <c r="FW85" s="371"/>
      <c r="FX85" s="371"/>
      <c r="FY85" s="371"/>
      <c r="FZ85" s="371"/>
      <c r="GA85" s="371"/>
      <c r="GB85" s="371"/>
    </row>
    <row r="86" spans="1:212" s="10" customFormat="1" ht="12.75" customHeight="1">
      <c r="A86" s="203"/>
      <c r="B86" s="308" t="s">
        <v>505</v>
      </c>
      <c r="C86" s="215">
        <v>7.72</v>
      </c>
      <c r="D86" s="123"/>
      <c r="E86" s="311"/>
      <c r="F86" s="311"/>
      <c r="G86" s="215" t="s">
        <v>132</v>
      </c>
      <c r="H86" s="215">
        <v>7.1</v>
      </c>
      <c r="I86" s="123">
        <v>70</v>
      </c>
      <c r="J86" s="215" t="s">
        <v>132</v>
      </c>
      <c r="K86" s="215" t="s">
        <v>133</v>
      </c>
      <c r="L86" s="210">
        <v>12.5</v>
      </c>
      <c r="M86" s="378">
        <v>170</v>
      </c>
      <c r="N86" s="215">
        <v>120</v>
      </c>
      <c r="O86" s="215">
        <v>24.5</v>
      </c>
      <c r="P86" s="215">
        <v>0.5</v>
      </c>
      <c r="Q86" s="215" t="s">
        <v>193</v>
      </c>
      <c r="R86" s="238">
        <v>1</v>
      </c>
      <c r="S86" s="500">
        <v>2760</v>
      </c>
      <c r="T86" s="378">
        <v>6.39</v>
      </c>
      <c r="U86" s="500">
        <v>164</v>
      </c>
      <c r="V86" s="215">
        <v>35.4</v>
      </c>
      <c r="W86" s="215">
        <v>2</v>
      </c>
      <c r="X86" s="373"/>
      <c r="Y86" s="371"/>
      <c r="Z86" s="371"/>
      <c r="AA86" s="371"/>
      <c r="AB86" s="371"/>
      <c r="AC86" s="371"/>
      <c r="AD86" s="371"/>
      <c r="AE86" s="371"/>
      <c r="AF86" s="371"/>
      <c r="AG86" s="371"/>
      <c r="AH86" s="371"/>
      <c r="AI86" s="371"/>
      <c r="AJ86" s="371"/>
      <c r="AK86" s="371"/>
      <c r="AL86" s="371"/>
      <c r="AM86" s="371"/>
      <c r="AN86" s="371"/>
      <c r="AO86" s="371"/>
      <c r="AP86" s="371"/>
      <c r="AQ86" s="371"/>
      <c r="AR86" s="371"/>
      <c r="AS86" s="371"/>
      <c r="AT86" s="371"/>
      <c r="AU86" s="371"/>
      <c r="AV86" s="371"/>
      <c r="AW86" s="371"/>
      <c r="AX86" s="371"/>
      <c r="AY86" s="371"/>
      <c r="AZ86" s="371"/>
      <c r="BA86" s="371"/>
      <c r="BB86" s="371"/>
      <c r="BC86" s="371"/>
      <c r="BD86" s="371"/>
      <c r="BE86" s="371"/>
      <c r="BF86" s="371"/>
      <c r="BG86" s="371"/>
      <c r="BH86" s="371"/>
      <c r="BI86" s="371"/>
      <c r="BJ86" s="371"/>
      <c r="BK86" s="371"/>
      <c r="BL86" s="371"/>
      <c r="BM86" s="371"/>
      <c r="BN86" s="371"/>
      <c r="BO86" s="371"/>
      <c r="BP86" s="371"/>
      <c r="BQ86" s="371"/>
      <c r="BR86" s="371"/>
      <c r="BS86" s="371"/>
      <c r="BT86" s="371"/>
      <c r="BU86" s="371"/>
      <c r="BV86" s="371"/>
      <c r="BW86" s="371"/>
      <c r="BX86" s="371"/>
      <c r="BY86" s="371"/>
      <c r="BZ86" s="371"/>
      <c r="CA86" s="371"/>
      <c r="CB86" s="371"/>
      <c r="CC86" s="371"/>
      <c r="CD86" s="371"/>
      <c r="CE86" s="371"/>
      <c r="CF86" s="371"/>
      <c r="CG86" s="371"/>
      <c r="CH86" s="371"/>
      <c r="CI86" s="371"/>
      <c r="CJ86" s="371"/>
      <c r="CK86" s="371"/>
      <c r="CL86" s="371"/>
      <c r="CM86" s="371"/>
      <c r="CN86" s="371"/>
      <c r="CO86" s="371"/>
      <c r="CP86" s="371"/>
      <c r="CQ86" s="371"/>
      <c r="CR86" s="371"/>
      <c r="CS86" s="371"/>
      <c r="CT86" s="371"/>
      <c r="CU86" s="371"/>
      <c r="CV86" s="371"/>
      <c r="CW86" s="371"/>
      <c r="CX86" s="371"/>
      <c r="CY86" s="371"/>
      <c r="CZ86" s="371"/>
      <c r="DA86" s="371"/>
      <c r="DB86" s="371"/>
      <c r="DC86" s="371"/>
      <c r="DD86" s="371"/>
      <c r="DE86" s="371"/>
      <c r="DF86" s="371"/>
      <c r="DG86" s="371"/>
      <c r="DH86" s="371"/>
      <c r="DI86" s="371"/>
      <c r="DJ86" s="371"/>
      <c r="DK86" s="371"/>
      <c r="DL86" s="371"/>
      <c r="DM86" s="371"/>
      <c r="DN86" s="371"/>
      <c r="DO86" s="371"/>
      <c r="DP86" s="371"/>
      <c r="DQ86" s="371"/>
      <c r="DR86" s="371"/>
      <c r="DS86" s="371"/>
      <c r="DT86" s="371"/>
      <c r="DU86" s="371"/>
      <c r="DV86" s="371"/>
      <c r="DW86" s="371"/>
      <c r="DX86" s="371"/>
      <c r="DY86" s="371"/>
      <c r="DZ86" s="371"/>
      <c r="EA86" s="371"/>
      <c r="EB86" s="371"/>
      <c r="EC86" s="371"/>
      <c r="ED86" s="371"/>
      <c r="EE86" s="371"/>
      <c r="EF86" s="371"/>
      <c r="EG86" s="371"/>
      <c r="EH86" s="371"/>
      <c r="EI86" s="371"/>
      <c r="EJ86" s="371"/>
      <c r="EK86" s="371"/>
      <c r="EL86" s="371"/>
      <c r="EM86" s="371"/>
      <c r="EN86" s="371"/>
      <c r="EO86" s="371"/>
      <c r="EP86" s="371"/>
      <c r="EQ86" s="371"/>
      <c r="ER86" s="371"/>
      <c r="ES86" s="371"/>
      <c r="ET86" s="371"/>
      <c r="EU86" s="371"/>
      <c r="EV86" s="371"/>
      <c r="EW86" s="371"/>
      <c r="EX86" s="371"/>
      <c r="EY86" s="371"/>
      <c r="EZ86" s="371"/>
      <c r="FA86" s="371"/>
      <c r="FB86" s="371"/>
      <c r="FC86" s="371"/>
      <c r="FD86" s="371"/>
      <c r="FE86" s="371"/>
      <c r="FF86" s="371"/>
      <c r="FG86" s="371"/>
      <c r="FH86" s="371"/>
      <c r="FI86" s="371"/>
      <c r="FJ86" s="371"/>
      <c r="FK86" s="371"/>
      <c r="FL86" s="371"/>
      <c r="FM86" s="371"/>
      <c r="FN86" s="371"/>
      <c r="FO86" s="371"/>
      <c r="FP86" s="371"/>
      <c r="FQ86" s="371"/>
      <c r="FR86" s="371"/>
      <c r="FS86" s="371"/>
      <c r="FT86" s="371"/>
      <c r="FU86" s="371"/>
      <c r="FV86" s="371"/>
      <c r="FW86" s="371"/>
      <c r="FX86" s="371"/>
      <c r="FY86" s="371"/>
      <c r="FZ86" s="371"/>
      <c r="GA86" s="371"/>
      <c r="GB86" s="371"/>
    </row>
    <row r="87" spans="1:212" s="10" customFormat="1" ht="7.5" customHeight="1">
      <c r="A87" s="596"/>
      <c r="B87" s="559"/>
      <c r="C87" s="597"/>
      <c r="D87" s="597"/>
      <c r="E87" s="598"/>
      <c r="F87" s="598"/>
      <c r="G87" s="598"/>
      <c r="H87" s="598"/>
      <c r="I87" s="597"/>
      <c r="J87" s="598"/>
      <c r="K87" s="598"/>
      <c r="L87" s="559"/>
      <c r="M87" s="597"/>
      <c r="N87" s="598"/>
      <c r="O87" s="597"/>
      <c r="P87" s="598"/>
      <c r="Q87" s="598"/>
      <c r="R87" s="561"/>
      <c r="S87" s="501"/>
      <c r="T87" s="597"/>
      <c r="U87" s="501"/>
      <c r="V87" s="598"/>
      <c r="W87" s="598"/>
      <c r="X87" s="373"/>
      <c r="Y87" s="371"/>
      <c r="Z87" s="371"/>
      <c r="AA87" s="371"/>
      <c r="AB87" s="371"/>
      <c r="AC87" s="371"/>
      <c r="AD87" s="371"/>
      <c r="AE87" s="371"/>
      <c r="AF87" s="371"/>
      <c r="AG87" s="371"/>
      <c r="AH87" s="371"/>
      <c r="AI87" s="371"/>
      <c r="AJ87" s="371"/>
      <c r="AK87" s="371"/>
      <c r="AL87" s="371"/>
      <c r="AM87" s="371"/>
      <c r="AN87" s="371"/>
      <c r="AO87" s="371"/>
      <c r="AP87" s="371"/>
      <c r="AQ87" s="371"/>
      <c r="AR87" s="371"/>
      <c r="AS87" s="371"/>
      <c r="AT87" s="371"/>
      <c r="AU87" s="371"/>
      <c r="AV87" s="371"/>
      <c r="AW87" s="371"/>
      <c r="AX87" s="371"/>
      <c r="AY87" s="371"/>
      <c r="AZ87" s="371"/>
      <c r="BA87" s="371"/>
      <c r="BB87" s="371"/>
      <c r="BC87" s="371"/>
      <c r="BD87" s="371"/>
      <c r="BE87" s="371"/>
      <c r="BF87" s="371"/>
      <c r="BG87" s="371"/>
      <c r="BH87" s="371"/>
      <c r="BI87" s="371"/>
      <c r="BJ87" s="371"/>
      <c r="BK87" s="371"/>
      <c r="BL87" s="371"/>
      <c r="BM87" s="371"/>
      <c r="BN87" s="371"/>
      <c r="BO87" s="371"/>
      <c r="BP87" s="371"/>
      <c r="BQ87" s="371"/>
      <c r="BR87" s="371"/>
      <c r="BS87" s="371"/>
      <c r="BT87" s="371"/>
      <c r="BU87" s="371"/>
      <c r="BV87" s="371"/>
      <c r="BW87" s="371"/>
      <c r="BX87" s="371"/>
      <c r="BY87" s="371"/>
      <c r="BZ87" s="371"/>
      <c r="CA87" s="371"/>
      <c r="CB87" s="371"/>
      <c r="CC87" s="371"/>
      <c r="CD87" s="371"/>
      <c r="CE87" s="371"/>
      <c r="CF87" s="371"/>
      <c r="CG87" s="371"/>
      <c r="CH87" s="371"/>
      <c r="CI87" s="371"/>
      <c r="CJ87" s="371"/>
      <c r="CK87" s="371"/>
      <c r="CL87" s="371"/>
      <c r="CM87" s="371"/>
      <c r="CN87" s="371"/>
      <c r="CO87" s="371"/>
      <c r="CP87" s="371"/>
      <c r="CQ87" s="371"/>
      <c r="CR87" s="371"/>
      <c r="CS87" s="371"/>
      <c r="CT87" s="371"/>
      <c r="CU87" s="371"/>
      <c r="CV87" s="371"/>
      <c r="CW87" s="371"/>
      <c r="CX87" s="371"/>
      <c r="CY87" s="371"/>
      <c r="CZ87" s="371"/>
      <c r="DA87" s="371"/>
      <c r="DB87" s="371"/>
      <c r="DC87" s="371"/>
      <c r="DD87" s="371"/>
      <c r="DE87" s="371"/>
      <c r="DF87" s="371"/>
      <c r="DG87" s="371"/>
      <c r="DH87" s="371"/>
      <c r="DI87" s="371"/>
      <c r="DJ87" s="371"/>
      <c r="DK87" s="371"/>
      <c r="DL87" s="371"/>
      <c r="DM87" s="371"/>
      <c r="DN87" s="371"/>
      <c r="DO87" s="371"/>
      <c r="DP87" s="371"/>
      <c r="DQ87" s="371"/>
      <c r="DR87" s="371"/>
      <c r="DS87" s="371"/>
      <c r="DT87" s="371"/>
      <c r="DU87" s="371"/>
      <c r="DV87" s="371"/>
      <c r="DW87" s="371"/>
      <c r="DX87" s="371"/>
      <c r="DY87" s="371"/>
      <c r="DZ87" s="371"/>
      <c r="EA87" s="371"/>
      <c r="EB87" s="371"/>
      <c r="EC87" s="371"/>
      <c r="ED87" s="371"/>
      <c r="EE87" s="371"/>
      <c r="EF87" s="371"/>
      <c r="EG87" s="371"/>
      <c r="EH87" s="371"/>
      <c r="EI87" s="371"/>
      <c r="EJ87" s="371"/>
      <c r="EK87" s="371"/>
      <c r="EL87" s="371"/>
      <c r="EM87" s="371"/>
      <c r="EN87" s="371"/>
      <c r="EO87" s="371"/>
      <c r="EP87" s="371"/>
      <c r="EQ87" s="371"/>
      <c r="ER87" s="371"/>
      <c r="ES87" s="371"/>
      <c r="ET87" s="371"/>
      <c r="EU87" s="371"/>
      <c r="EV87" s="371"/>
      <c r="EW87" s="371"/>
      <c r="EX87" s="371"/>
      <c r="EY87" s="371"/>
      <c r="EZ87" s="371"/>
      <c r="FA87" s="371"/>
      <c r="FB87" s="371"/>
      <c r="FC87" s="371"/>
      <c r="FD87" s="371"/>
      <c r="FE87" s="371"/>
      <c r="FF87" s="371"/>
      <c r="FG87" s="371"/>
      <c r="FH87" s="371"/>
      <c r="FI87" s="371"/>
      <c r="FJ87" s="371"/>
      <c r="FK87" s="371"/>
      <c r="FL87" s="371"/>
      <c r="FM87" s="371"/>
      <c r="FN87" s="371"/>
      <c r="FO87" s="371"/>
      <c r="FP87" s="371"/>
      <c r="FQ87" s="371"/>
      <c r="FR87" s="371"/>
      <c r="FS87" s="371"/>
      <c r="FT87" s="371"/>
      <c r="FU87" s="371"/>
      <c r="FV87" s="371"/>
      <c r="FW87" s="371"/>
      <c r="FX87" s="371"/>
      <c r="FY87" s="371"/>
      <c r="FZ87" s="371"/>
      <c r="GA87" s="371"/>
      <c r="GB87" s="371"/>
    </row>
    <row r="88" spans="1:212" s="10" customFormat="1" ht="12.75" customHeight="1">
      <c r="A88" s="563" t="s">
        <v>64</v>
      </c>
      <c r="B88" s="432" t="s">
        <v>200</v>
      </c>
      <c r="C88" s="94">
        <v>6.59</v>
      </c>
      <c r="D88" s="94"/>
      <c r="E88" s="434"/>
      <c r="F88" s="599"/>
      <c r="G88" s="434" t="s">
        <v>132</v>
      </c>
      <c r="H88" s="434">
        <v>2.4</v>
      </c>
      <c r="I88" s="434">
        <v>30</v>
      </c>
      <c r="J88" s="434">
        <v>150</v>
      </c>
      <c r="K88" s="434" t="s">
        <v>133</v>
      </c>
      <c r="L88" s="435">
        <v>5.5</v>
      </c>
      <c r="M88" s="94" t="s">
        <v>137</v>
      </c>
      <c r="N88" s="434">
        <v>10</v>
      </c>
      <c r="O88" s="94">
        <v>15.4</v>
      </c>
      <c r="P88" s="434" t="s">
        <v>529</v>
      </c>
      <c r="Q88" s="434" t="s">
        <v>530</v>
      </c>
      <c r="R88" s="434" t="s">
        <v>140</v>
      </c>
      <c r="S88" s="434">
        <v>40</v>
      </c>
      <c r="T88" s="434">
        <v>1.92</v>
      </c>
      <c r="U88" s="434">
        <v>14</v>
      </c>
      <c r="V88" s="434">
        <v>5.2</v>
      </c>
      <c r="W88" s="435" t="s">
        <v>140</v>
      </c>
      <c r="X88" s="373"/>
      <c r="Y88" s="371"/>
      <c r="Z88" s="371"/>
      <c r="AA88" s="371"/>
      <c r="AB88" s="371"/>
      <c r="AC88" s="371"/>
      <c r="AD88" s="371"/>
      <c r="AE88" s="371"/>
      <c r="AF88" s="371"/>
      <c r="AG88" s="371"/>
      <c r="AH88" s="371"/>
      <c r="AI88" s="371"/>
      <c r="AJ88" s="371"/>
      <c r="AK88" s="371"/>
      <c r="AL88" s="371"/>
      <c r="AM88" s="371"/>
      <c r="AN88" s="371"/>
      <c r="AO88" s="371"/>
      <c r="AP88" s="371"/>
      <c r="AQ88" s="371"/>
      <c r="AR88" s="371"/>
      <c r="AS88" s="371"/>
      <c r="AT88" s="371"/>
      <c r="AU88" s="371"/>
      <c r="AV88" s="371"/>
      <c r="AW88" s="371"/>
      <c r="AX88" s="371"/>
      <c r="AY88" s="371"/>
      <c r="AZ88" s="371"/>
      <c r="BA88" s="371"/>
      <c r="BB88" s="371"/>
      <c r="BC88" s="371"/>
      <c r="BD88" s="371"/>
      <c r="BE88" s="371"/>
      <c r="BF88" s="371"/>
      <c r="BG88" s="371"/>
      <c r="BH88" s="371"/>
      <c r="BI88" s="371"/>
      <c r="BJ88" s="371"/>
      <c r="BK88" s="371"/>
      <c r="BL88" s="371"/>
      <c r="BM88" s="371"/>
      <c r="BN88" s="371"/>
      <c r="BO88" s="371"/>
      <c r="BP88" s="371"/>
      <c r="BQ88" s="371"/>
      <c r="BR88" s="371"/>
      <c r="BS88" s="371"/>
      <c r="BT88" s="371"/>
      <c r="BU88" s="371"/>
      <c r="BV88" s="371"/>
      <c r="BW88" s="371"/>
      <c r="BX88" s="371"/>
      <c r="BY88" s="371"/>
      <c r="BZ88" s="371"/>
      <c r="CA88" s="371"/>
      <c r="CB88" s="371"/>
      <c r="CC88" s="371"/>
      <c r="CD88" s="371"/>
      <c r="CE88" s="371"/>
      <c r="CF88" s="371"/>
      <c r="CG88" s="371"/>
      <c r="CH88" s="371"/>
      <c r="CI88" s="371"/>
      <c r="CJ88" s="371"/>
      <c r="CK88" s="371"/>
      <c r="CL88" s="371"/>
      <c r="CM88" s="371"/>
      <c r="CN88" s="371"/>
      <c r="CO88" s="371"/>
      <c r="CP88" s="371"/>
      <c r="CQ88" s="371"/>
      <c r="CR88" s="371"/>
      <c r="CS88" s="371"/>
      <c r="CT88" s="371"/>
      <c r="CU88" s="371"/>
      <c r="CV88" s="371"/>
      <c r="CW88" s="371"/>
      <c r="CX88" s="371"/>
      <c r="CY88" s="371"/>
      <c r="CZ88" s="371"/>
      <c r="DA88" s="371"/>
      <c r="DB88" s="371"/>
      <c r="DC88" s="371"/>
      <c r="DD88" s="371"/>
      <c r="DE88" s="371"/>
      <c r="DF88" s="371"/>
      <c r="DG88" s="371"/>
      <c r="DH88" s="371"/>
      <c r="DI88" s="371"/>
      <c r="DJ88" s="371"/>
      <c r="DK88" s="371"/>
      <c r="DL88" s="371"/>
      <c r="DM88" s="371"/>
      <c r="DN88" s="371"/>
      <c r="DO88" s="371"/>
      <c r="DP88" s="371"/>
      <c r="DQ88" s="371"/>
      <c r="DR88" s="371"/>
      <c r="DS88" s="371"/>
      <c r="DT88" s="371"/>
      <c r="DU88" s="371"/>
      <c r="DV88" s="371"/>
      <c r="DW88" s="371"/>
      <c r="DX88" s="371"/>
      <c r="DY88" s="371"/>
      <c r="DZ88" s="371"/>
      <c r="EA88" s="371"/>
      <c r="EB88" s="371"/>
      <c r="EC88" s="371"/>
      <c r="ED88" s="371"/>
      <c r="EE88" s="371"/>
      <c r="EF88" s="371"/>
      <c r="EG88" s="371"/>
      <c r="EH88" s="371"/>
      <c r="EI88" s="371"/>
      <c r="EJ88" s="371"/>
      <c r="EK88" s="371"/>
      <c r="EL88" s="371"/>
      <c r="EM88" s="371"/>
      <c r="EN88" s="371"/>
      <c r="EO88" s="371"/>
      <c r="EP88" s="371"/>
      <c r="EQ88" s="371"/>
      <c r="ER88" s="371"/>
      <c r="ES88" s="371"/>
      <c r="ET88" s="371"/>
      <c r="EU88" s="371"/>
      <c r="EV88" s="371"/>
      <c r="EW88" s="371"/>
      <c r="EX88" s="371"/>
      <c r="EY88" s="371"/>
      <c r="EZ88" s="371"/>
      <c r="FA88" s="371"/>
      <c r="FB88" s="371"/>
      <c r="FC88" s="371"/>
      <c r="FD88" s="371"/>
      <c r="FE88" s="371"/>
      <c r="FF88" s="371"/>
      <c r="FG88" s="371"/>
      <c r="FH88" s="371"/>
      <c r="FI88" s="371"/>
      <c r="FJ88" s="371"/>
      <c r="FK88" s="371"/>
      <c r="FL88" s="371"/>
      <c r="FM88" s="371"/>
      <c r="FN88" s="371"/>
      <c r="FO88" s="371"/>
      <c r="FP88" s="371"/>
    </row>
    <row r="89" spans="1:212" s="10" customFormat="1" ht="12.75" customHeight="1">
      <c r="A89" s="84"/>
      <c r="B89" s="111" t="s">
        <v>198</v>
      </c>
      <c r="C89" s="68">
        <v>6.26</v>
      </c>
      <c r="D89" s="68"/>
      <c r="E89" s="54"/>
      <c r="F89" s="517"/>
      <c r="G89" s="54" t="s">
        <v>132</v>
      </c>
      <c r="H89" s="54">
        <v>2.2000000000000002</v>
      </c>
      <c r="I89" s="54">
        <v>100</v>
      </c>
      <c r="J89" s="54">
        <v>130</v>
      </c>
      <c r="K89" s="54">
        <v>16</v>
      </c>
      <c r="L89" s="65">
        <v>5</v>
      </c>
      <c r="M89" s="68" t="s">
        <v>137</v>
      </c>
      <c r="N89" s="54">
        <v>10</v>
      </c>
      <c r="O89" s="68">
        <v>15.4</v>
      </c>
      <c r="P89" s="54" t="s">
        <v>529</v>
      </c>
      <c r="Q89" s="54" t="s">
        <v>530</v>
      </c>
      <c r="R89" s="54" t="s">
        <v>140</v>
      </c>
      <c r="S89" s="54" t="s">
        <v>139</v>
      </c>
      <c r="T89" s="54">
        <v>1.81</v>
      </c>
      <c r="U89" s="54">
        <v>19</v>
      </c>
      <c r="V89" s="54">
        <v>10.8</v>
      </c>
      <c r="W89" s="65" t="s">
        <v>140</v>
      </c>
      <c r="X89" s="373"/>
      <c r="Y89" s="371"/>
      <c r="Z89" s="371"/>
      <c r="AA89" s="371"/>
      <c r="AB89" s="371"/>
      <c r="AC89" s="371"/>
      <c r="AD89" s="371"/>
      <c r="AE89" s="371"/>
      <c r="AF89" s="371"/>
      <c r="AG89" s="371"/>
      <c r="AH89" s="371"/>
      <c r="AI89" s="371"/>
      <c r="AJ89" s="371"/>
      <c r="AK89" s="371"/>
      <c r="AL89" s="371"/>
      <c r="AM89" s="371"/>
      <c r="AN89" s="371"/>
      <c r="AO89" s="371"/>
      <c r="AP89" s="371"/>
      <c r="AQ89" s="371"/>
      <c r="AR89" s="371"/>
      <c r="AS89" s="371"/>
      <c r="AT89" s="371"/>
      <c r="AU89" s="371"/>
      <c r="AV89" s="371"/>
      <c r="AW89" s="371"/>
      <c r="AX89" s="371"/>
      <c r="AY89" s="371"/>
      <c r="AZ89" s="371"/>
      <c r="BA89" s="371"/>
      <c r="BB89" s="371"/>
      <c r="BC89" s="371"/>
      <c r="BD89" s="371"/>
      <c r="BE89" s="371"/>
      <c r="BF89" s="371"/>
      <c r="BG89" s="371"/>
      <c r="BH89" s="371"/>
      <c r="BI89" s="371"/>
      <c r="BJ89" s="371"/>
      <c r="BK89" s="371"/>
      <c r="BL89" s="371"/>
      <c r="BM89" s="371"/>
      <c r="BN89" s="371"/>
      <c r="BO89" s="371"/>
      <c r="BP89" s="371"/>
      <c r="BQ89" s="371"/>
      <c r="BR89" s="371"/>
      <c r="BS89" s="371"/>
      <c r="BT89" s="371"/>
      <c r="BU89" s="371"/>
      <c r="BV89" s="371"/>
      <c r="BW89" s="371"/>
      <c r="BX89" s="371"/>
      <c r="BY89" s="371"/>
      <c r="BZ89" s="371"/>
      <c r="CA89" s="371"/>
      <c r="CB89" s="371"/>
      <c r="CC89" s="371"/>
      <c r="CD89" s="371"/>
      <c r="CE89" s="371"/>
      <c r="CF89" s="371"/>
      <c r="CG89" s="371"/>
      <c r="CH89" s="371"/>
      <c r="CI89" s="371"/>
      <c r="CJ89" s="371"/>
      <c r="CK89" s="371"/>
      <c r="CL89" s="371"/>
      <c r="CM89" s="371"/>
      <c r="CN89" s="371"/>
      <c r="CO89" s="371"/>
      <c r="CP89" s="371"/>
      <c r="CQ89" s="371"/>
      <c r="CR89" s="371"/>
      <c r="CS89" s="371"/>
      <c r="CT89" s="371"/>
      <c r="CU89" s="371"/>
      <c r="CV89" s="371"/>
      <c r="CW89" s="371"/>
      <c r="CX89" s="371"/>
      <c r="CY89" s="371"/>
      <c r="CZ89" s="371"/>
      <c r="DA89" s="371"/>
      <c r="DB89" s="371"/>
      <c r="DC89" s="371"/>
      <c r="DD89" s="371"/>
      <c r="DE89" s="371"/>
      <c r="DF89" s="371"/>
      <c r="DG89" s="371"/>
      <c r="DH89" s="371"/>
      <c r="DI89" s="371"/>
      <c r="DJ89" s="371"/>
      <c r="DK89" s="371"/>
      <c r="DL89" s="371"/>
      <c r="DM89" s="371"/>
      <c r="DN89" s="371"/>
      <c r="DO89" s="371"/>
      <c r="DP89" s="371"/>
      <c r="DQ89" s="371"/>
      <c r="DR89" s="371"/>
      <c r="DS89" s="371"/>
      <c r="DT89" s="371"/>
      <c r="DU89" s="371"/>
      <c r="DV89" s="371"/>
      <c r="DW89" s="371"/>
      <c r="DX89" s="371"/>
      <c r="DY89" s="371"/>
      <c r="DZ89" s="371"/>
      <c r="EA89" s="371"/>
      <c r="EB89" s="371"/>
      <c r="EC89" s="371"/>
      <c r="ED89" s="371"/>
      <c r="EE89" s="371"/>
      <c r="EF89" s="371"/>
      <c r="EG89" s="371"/>
      <c r="EH89" s="371"/>
      <c r="EI89" s="371"/>
      <c r="EJ89" s="371"/>
      <c r="EK89" s="371"/>
      <c r="EL89" s="371"/>
      <c r="EM89" s="371"/>
      <c r="EN89" s="371"/>
      <c r="EO89" s="371"/>
      <c r="EP89" s="371"/>
      <c r="EQ89" s="371"/>
      <c r="ER89" s="371"/>
      <c r="ES89" s="371"/>
      <c r="ET89" s="371"/>
      <c r="EU89" s="371"/>
      <c r="EV89" s="371"/>
      <c r="EW89" s="371"/>
      <c r="EX89" s="371"/>
      <c r="EY89" s="371"/>
      <c r="EZ89" s="371"/>
      <c r="FA89" s="371"/>
      <c r="FB89" s="371"/>
      <c r="FC89" s="371"/>
      <c r="FD89" s="371"/>
      <c r="FE89" s="371"/>
      <c r="FF89" s="371"/>
      <c r="FG89" s="371"/>
      <c r="FH89" s="371"/>
      <c r="FI89" s="371"/>
      <c r="FJ89" s="371"/>
      <c r="FK89" s="371"/>
      <c r="FL89" s="371"/>
      <c r="FM89" s="371"/>
      <c r="FN89" s="371"/>
      <c r="FO89" s="371"/>
      <c r="FP89" s="371"/>
    </row>
    <row r="90" spans="1:212" s="10" customFormat="1" ht="12.75" customHeight="1">
      <c r="A90" s="151"/>
      <c r="B90" s="110" t="s">
        <v>214</v>
      </c>
      <c r="C90" s="75">
        <v>6.28</v>
      </c>
      <c r="D90" s="75"/>
      <c r="E90" s="51"/>
      <c r="F90" s="552"/>
      <c r="G90" s="51" t="s">
        <v>132</v>
      </c>
      <c r="H90" s="51">
        <v>3.1</v>
      </c>
      <c r="I90" s="51">
        <v>60</v>
      </c>
      <c r="J90" s="51" t="s">
        <v>132</v>
      </c>
      <c r="K90" s="51" t="s">
        <v>133</v>
      </c>
      <c r="L90" s="64">
        <v>7.6</v>
      </c>
      <c r="M90" s="75">
        <v>26</v>
      </c>
      <c r="N90" s="51" t="s">
        <v>132</v>
      </c>
      <c r="O90" s="75">
        <v>17.3</v>
      </c>
      <c r="P90" s="51" t="s">
        <v>75</v>
      </c>
      <c r="Q90" s="51" t="s">
        <v>75</v>
      </c>
      <c r="R90" s="51" t="s">
        <v>75</v>
      </c>
      <c r="S90" s="51" t="s">
        <v>132</v>
      </c>
      <c r="T90" s="51">
        <v>2.27</v>
      </c>
      <c r="U90" s="481">
        <v>180</v>
      </c>
      <c r="V90" s="51">
        <v>5.47</v>
      </c>
      <c r="W90" s="64" t="s">
        <v>148</v>
      </c>
      <c r="X90" s="373"/>
      <c r="Y90" s="371"/>
      <c r="Z90" s="371"/>
      <c r="AA90" s="371"/>
      <c r="AB90" s="371"/>
      <c r="AC90" s="371"/>
      <c r="AD90" s="371"/>
      <c r="AE90" s="371"/>
      <c r="AF90" s="371"/>
      <c r="AG90" s="371"/>
      <c r="AH90" s="371"/>
      <c r="AI90" s="371"/>
      <c r="AJ90" s="371"/>
      <c r="AK90" s="371"/>
      <c r="AL90" s="371"/>
      <c r="AM90" s="371"/>
      <c r="AN90" s="371"/>
      <c r="AO90" s="371"/>
      <c r="AP90" s="371"/>
      <c r="AQ90" s="371"/>
      <c r="AR90" s="371"/>
      <c r="AS90" s="371"/>
      <c r="AT90" s="371"/>
      <c r="AU90" s="371"/>
      <c r="AV90" s="371"/>
      <c r="AW90" s="371"/>
      <c r="AX90" s="371"/>
      <c r="AY90" s="371"/>
      <c r="AZ90" s="371"/>
      <c r="BA90" s="371"/>
      <c r="BB90" s="371"/>
      <c r="BC90" s="371"/>
      <c r="BD90" s="371"/>
      <c r="BE90" s="371"/>
      <c r="BF90" s="371"/>
      <c r="BG90" s="371"/>
      <c r="BH90" s="371"/>
      <c r="BI90" s="371"/>
      <c r="BJ90" s="371"/>
      <c r="BK90" s="371"/>
      <c r="BL90" s="371"/>
      <c r="BM90" s="371"/>
      <c r="BN90" s="371"/>
      <c r="BO90" s="371"/>
      <c r="BP90" s="371"/>
      <c r="BQ90" s="371"/>
      <c r="BR90" s="371"/>
      <c r="BS90" s="371"/>
      <c r="BT90" s="371"/>
      <c r="BU90" s="371"/>
      <c r="BV90" s="371"/>
      <c r="BW90" s="371"/>
      <c r="BX90" s="371"/>
      <c r="BY90" s="371"/>
      <c r="BZ90" s="371"/>
      <c r="CA90" s="371"/>
      <c r="CB90" s="371"/>
      <c r="CC90" s="371"/>
      <c r="CD90" s="371"/>
      <c r="CE90" s="371"/>
      <c r="CF90" s="371"/>
      <c r="CG90" s="371"/>
      <c r="CH90" s="371"/>
      <c r="CI90" s="371"/>
      <c r="CJ90" s="371"/>
      <c r="CK90" s="371"/>
      <c r="CL90" s="371"/>
      <c r="CM90" s="371"/>
      <c r="CN90" s="371"/>
      <c r="CO90" s="371"/>
      <c r="CP90" s="371"/>
      <c r="CQ90" s="371"/>
      <c r="CR90" s="371"/>
      <c r="CS90" s="371"/>
      <c r="CT90" s="371"/>
      <c r="CU90" s="371"/>
      <c r="CV90" s="371"/>
      <c r="CW90" s="371"/>
      <c r="CX90" s="371"/>
      <c r="CY90" s="371"/>
      <c r="CZ90" s="371"/>
      <c r="DA90" s="371"/>
      <c r="DB90" s="371"/>
      <c r="DC90" s="371"/>
      <c r="DD90" s="371"/>
      <c r="DE90" s="371"/>
      <c r="DF90" s="371"/>
      <c r="DG90" s="371"/>
      <c r="DH90" s="371"/>
      <c r="DI90" s="371"/>
      <c r="DJ90" s="371"/>
      <c r="DK90" s="371"/>
      <c r="DL90" s="371"/>
      <c r="DM90" s="371"/>
      <c r="DN90" s="371"/>
      <c r="DO90" s="371"/>
      <c r="DP90" s="371"/>
      <c r="DQ90" s="371"/>
      <c r="DR90" s="371"/>
      <c r="DS90" s="371"/>
      <c r="DT90" s="371"/>
      <c r="DU90" s="371"/>
      <c r="DV90" s="371"/>
      <c r="DW90" s="371"/>
      <c r="DX90" s="371"/>
      <c r="DY90" s="371"/>
      <c r="DZ90" s="371"/>
      <c r="EA90" s="371"/>
      <c r="EB90" s="371"/>
      <c r="EC90" s="371"/>
      <c r="ED90" s="371"/>
      <c r="EE90" s="371"/>
      <c r="EF90" s="371"/>
      <c r="EG90" s="371"/>
      <c r="EH90" s="371"/>
      <c r="EI90" s="371"/>
      <c r="EJ90" s="371"/>
      <c r="EK90" s="371"/>
      <c r="EL90" s="371"/>
      <c r="EM90" s="371"/>
      <c r="EN90" s="371"/>
      <c r="EO90" s="371"/>
      <c r="EP90" s="371"/>
      <c r="EQ90" s="371"/>
      <c r="ER90" s="371"/>
      <c r="ES90" s="371"/>
      <c r="ET90" s="371"/>
      <c r="EU90" s="371"/>
      <c r="EV90" s="371"/>
      <c r="EW90" s="371"/>
      <c r="EX90" s="371"/>
      <c r="EY90" s="371"/>
      <c r="EZ90" s="371"/>
      <c r="FA90" s="371"/>
      <c r="FB90" s="371"/>
      <c r="FC90" s="371"/>
      <c r="FD90" s="371"/>
      <c r="FE90" s="371"/>
      <c r="FF90" s="371"/>
      <c r="FG90" s="371"/>
      <c r="FH90" s="371"/>
      <c r="FI90" s="371"/>
      <c r="FJ90" s="371"/>
      <c r="FK90" s="371"/>
      <c r="FL90" s="371"/>
      <c r="FM90" s="371"/>
      <c r="FN90" s="371"/>
      <c r="FO90" s="371"/>
      <c r="FP90" s="371"/>
    </row>
    <row r="91" spans="1:212" s="10" customFormat="1" ht="12.75" customHeight="1">
      <c r="A91" s="84"/>
      <c r="B91" s="111" t="s">
        <v>131</v>
      </c>
      <c r="C91" s="177">
        <v>6.57</v>
      </c>
      <c r="D91" s="209"/>
      <c r="E91" s="209"/>
      <c r="F91" s="566"/>
      <c r="G91" s="54" t="s">
        <v>132</v>
      </c>
      <c r="H91" s="54">
        <v>2.5</v>
      </c>
      <c r="I91" s="54">
        <v>120</v>
      </c>
      <c r="J91" s="54">
        <v>390</v>
      </c>
      <c r="K91" s="117" t="s">
        <v>133</v>
      </c>
      <c r="L91" s="65">
        <v>5.6</v>
      </c>
      <c r="M91" s="124" t="s">
        <v>132</v>
      </c>
      <c r="N91" s="54">
        <v>10</v>
      </c>
      <c r="O91" s="68">
        <v>18.399999999999999</v>
      </c>
      <c r="P91" s="54" t="s">
        <v>529</v>
      </c>
      <c r="Q91" s="54" t="s">
        <v>530</v>
      </c>
      <c r="R91" s="54" t="s">
        <v>140</v>
      </c>
      <c r="S91" s="54" t="s">
        <v>96</v>
      </c>
      <c r="T91" s="54">
        <v>2.34</v>
      </c>
      <c r="U91" s="54">
        <v>7</v>
      </c>
      <c r="V91" s="54">
        <v>5.9</v>
      </c>
      <c r="W91" s="65" t="s">
        <v>148</v>
      </c>
      <c r="X91" s="370"/>
      <c r="Y91" s="371"/>
      <c r="Z91" s="371"/>
      <c r="AA91" s="371"/>
      <c r="AB91" s="371"/>
      <c r="AC91" s="371"/>
      <c r="AD91" s="371"/>
      <c r="AE91" s="371"/>
      <c r="AF91" s="371"/>
      <c r="AG91" s="371"/>
      <c r="AH91" s="371"/>
      <c r="AI91" s="371"/>
      <c r="AJ91" s="371"/>
      <c r="AK91" s="371"/>
      <c r="AL91" s="371"/>
      <c r="AM91" s="371"/>
      <c r="AN91" s="371"/>
      <c r="AO91" s="371"/>
      <c r="AP91" s="371"/>
      <c r="AQ91" s="371"/>
      <c r="AR91" s="371"/>
      <c r="AS91" s="371"/>
      <c r="AT91" s="371"/>
      <c r="AU91" s="371"/>
      <c r="AV91" s="371"/>
      <c r="AW91" s="371"/>
      <c r="AX91" s="371"/>
      <c r="AY91" s="371"/>
      <c r="AZ91" s="371"/>
      <c r="BA91" s="371"/>
      <c r="BB91" s="371"/>
      <c r="BC91" s="371"/>
      <c r="BD91" s="371"/>
      <c r="BE91" s="371"/>
      <c r="BF91" s="371"/>
      <c r="BG91" s="371"/>
      <c r="BH91" s="371"/>
      <c r="BI91" s="371"/>
      <c r="BJ91" s="371"/>
      <c r="BK91" s="371"/>
      <c r="BL91" s="371"/>
      <c r="BM91" s="371"/>
      <c r="BN91" s="371"/>
      <c r="BO91" s="371"/>
      <c r="BP91" s="371"/>
      <c r="BQ91" s="371"/>
      <c r="BR91" s="371"/>
      <c r="BS91" s="371"/>
      <c r="BT91" s="371"/>
      <c r="BU91" s="371"/>
      <c r="BV91" s="371"/>
      <c r="BW91" s="371"/>
      <c r="BX91" s="371"/>
      <c r="BY91" s="371"/>
      <c r="BZ91" s="371"/>
      <c r="CA91" s="371"/>
      <c r="CB91" s="371"/>
      <c r="CC91" s="371"/>
      <c r="CD91" s="371"/>
      <c r="CE91" s="371"/>
      <c r="CF91" s="371"/>
      <c r="CG91" s="371"/>
      <c r="CH91" s="371"/>
      <c r="CI91" s="371"/>
      <c r="CJ91" s="371"/>
      <c r="CK91" s="371"/>
      <c r="CL91" s="371"/>
      <c r="CM91" s="371"/>
      <c r="CN91" s="371"/>
      <c r="CO91" s="371"/>
      <c r="CP91" s="371"/>
      <c r="CQ91" s="371"/>
      <c r="CR91" s="371"/>
      <c r="CS91" s="371"/>
      <c r="CT91" s="371"/>
      <c r="CU91" s="371"/>
      <c r="CV91" s="371"/>
      <c r="CW91" s="371"/>
      <c r="CX91" s="371"/>
      <c r="CY91" s="371"/>
      <c r="CZ91" s="371"/>
      <c r="DA91" s="371"/>
      <c r="DB91" s="371"/>
      <c r="DC91" s="371"/>
      <c r="DD91" s="371"/>
      <c r="DE91" s="371"/>
      <c r="DF91" s="371"/>
      <c r="DG91" s="371"/>
      <c r="DH91" s="371"/>
      <c r="DI91" s="371"/>
      <c r="DJ91" s="371"/>
      <c r="DK91" s="371"/>
      <c r="DL91" s="371"/>
      <c r="DM91" s="371"/>
      <c r="DN91" s="371"/>
      <c r="DO91" s="371"/>
      <c r="DP91" s="371"/>
      <c r="DQ91" s="371"/>
      <c r="DR91" s="371"/>
      <c r="DS91" s="371"/>
      <c r="DT91" s="371"/>
      <c r="DU91" s="371"/>
      <c r="DV91" s="371"/>
      <c r="DW91" s="371"/>
      <c r="DX91" s="371"/>
      <c r="DY91" s="371"/>
      <c r="DZ91" s="371"/>
      <c r="EA91" s="371"/>
      <c r="EB91" s="371"/>
      <c r="EC91" s="371"/>
      <c r="ED91" s="371"/>
      <c r="EE91" s="371"/>
      <c r="EF91" s="371"/>
      <c r="EG91" s="371"/>
      <c r="EH91" s="371"/>
      <c r="EI91" s="371"/>
      <c r="EJ91" s="371"/>
      <c r="EK91" s="371"/>
      <c r="EL91" s="371"/>
      <c r="EM91" s="371"/>
      <c r="EN91" s="371"/>
      <c r="EO91" s="371"/>
      <c r="EP91" s="371"/>
      <c r="EQ91" s="371"/>
      <c r="ER91" s="371"/>
      <c r="ES91" s="371"/>
      <c r="ET91" s="371"/>
      <c r="EU91" s="371"/>
      <c r="EV91" s="371"/>
      <c r="EW91" s="371"/>
      <c r="EX91" s="371"/>
      <c r="EY91" s="371"/>
      <c r="EZ91" s="371"/>
      <c r="FA91" s="371"/>
      <c r="FB91" s="371"/>
      <c r="FC91" s="371"/>
      <c r="FD91" s="371"/>
      <c r="FE91" s="371"/>
      <c r="FF91" s="371"/>
      <c r="FG91" s="371"/>
      <c r="FH91" s="371"/>
      <c r="FI91" s="371"/>
      <c r="FJ91" s="371"/>
      <c r="FK91" s="371"/>
      <c r="FL91" s="371"/>
      <c r="FM91" s="371"/>
      <c r="FN91" s="371"/>
      <c r="FO91" s="371"/>
      <c r="FP91" s="371"/>
      <c r="FQ91" s="371"/>
      <c r="FR91" s="371"/>
      <c r="FS91" s="371"/>
      <c r="FT91" s="371"/>
      <c r="FU91" s="371"/>
      <c r="FV91" s="371"/>
      <c r="FW91" s="371"/>
      <c r="FX91" s="371"/>
      <c r="FY91" s="371"/>
      <c r="FZ91" s="371"/>
      <c r="GA91" s="371"/>
      <c r="GB91" s="371"/>
      <c r="GC91" s="371"/>
      <c r="GD91" s="371"/>
      <c r="GE91" s="371"/>
      <c r="GF91" s="371"/>
      <c r="GG91" s="371"/>
      <c r="GH91" s="371"/>
      <c r="GI91" s="371"/>
      <c r="GJ91" s="371"/>
      <c r="GK91" s="371"/>
      <c r="GL91" s="371"/>
      <c r="GM91" s="371"/>
      <c r="GN91" s="371"/>
      <c r="GO91" s="371"/>
      <c r="GP91" s="371"/>
      <c r="GQ91" s="371"/>
      <c r="GR91" s="371"/>
      <c r="GS91" s="371"/>
      <c r="GT91" s="371"/>
      <c r="GU91" s="371"/>
      <c r="GV91" s="371"/>
      <c r="GW91" s="371"/>
      <c r="GX91" s="371"/>
      <c r="GY91" s="371"/>
      <c r="GZ91" s="371"/>
      <c r="HA91" s="371"/>
      <c r="HB91" s="371"/>
      <c r="HC91" s="371"/>
      <c r="HD91" s="371"/>
    </row>
    <row r="92" spans="1:212" s="382" customFormat="1" ht="12.75" customHeight="1">
      <c r="A92" s="84"/>
      <c r="B92" s="111" t="s">
        <v>317</v>
      </c>
      <c r="C92" s="68">
        <v>6.83</v>
      </c>
      <c r="D92" s="68" t="e">
        <f>+#REF!/61.02+H92/35.45+L92/96.06/2</f>
        <v>#REF!</v>
      </c>
      <c r="E92" s="54" t="e">
        <f>+O92/20.04+S92/1000/55.85/2+T92/24.31/2+#REF!/39.1+#REF!/22.99</f>
        <v>#REF!</v>
      </c>
      <c r="F92" s="45"/>
      <c r="G92" s="54" t="s">
        <v>132</v>
      </c>
      <c r="H92" s="117">
        <v>2.2999999999999998</v>
      </c>
      <c r="I92" s="68" t="s">
        <v>96</v>
      </c>
      <c r="J92" s="54">
        <v>160</v>
      </c>
      <c r="K92" s="54" t="s">
        <v>133</v>
      </c>
      <c r="L92" s="65">
        <v>5.7</v>
      </c>
      <c r="M92" s="54">
        <v>12</v>
      </c>
      <c r="N92" s="54" t="s">
        <v>132</v>
      </c>
      <c r="O92" s="68">
        <v>20.100000000000001</v>
      </c>
      <c r="P92" s="54" t="s">
        <v>75</v>
      </c>
      <c r="Q92" s="54" t="s">
        <v>75</v>
      </c>
      <c r="R92" s="54" t="s">
        <v>75</v>
      </c>
      <c r="S92" s="54">
        <v>110</v>
      </c>
      <c r="T92" s="54">
        <v>2.58</v>
      </c>
      <c r="U92" s="54">
        <v>27</v>
      </c>
      <c r="V92" s="54">
        <v>6.49</v>
      </c>
      <c r="W92" s="65" t="s">
        <v>148</v>
      </c>
      <c r="X92" s="370"/>
      <c r="Y92" s="371"/>
      <c r="Z92" s="371"/>
      <c r="AA92" s="371"/>
      <c r="AB92" s="371"/>
      <c r="AC92" s="371"/>
    </row>
    <row r="93" spans="1:212" s="382" customFormat="1" ht="12.75" customHeight="1">
      <c r="A93" s="217"/>
      <c r="B93" s="210" t="s">
        <v>335</v>
      </c>
      <c r="C93" s="209">
        <v>6.36</v>
      </c>
      <c r="D93" s="209"/>
      <c r="E93" s="204"/>
      <c r="F93" s="547"/>
      <c r="G93" s="204" t="s">
        <v>132</v>
      </c>
      <c r="H93" s="215">
        <v>1.9</v>
      </c>
      <c r="I93" s="209" t="s">
        <v>96</v>
      </c>
      <c r="J93" s="204">
        <v>80</v>
      </c>
      <c r="K93" s="204" t="s">
        <v>133</v>
      </c>
      <c r="L93" s="210">
        <v>5</v>
      </c>
      <c r="M93" s="209">
        <v>31</v>
      </c>
      <c r="N93" s="204" t="s">
        <v>132</v>
      </c>
      <c r="O93" s="209">
        <v>10.6</v>
      </c>
      <c r="P93" s="204" t="s">
        <v>75</v>
      </c>
      <c r="Q93" s="204" t="s">
        <v>75</v>
      </c>
      <c r="R93" s="204" t="s">
        <v>75</v>
      </c>
      <c r="S93" s="204" t="s">
        <v>132</v>
      </c>
      <c r="T93" s="204">
        <v>2.0499999999999998</v>
      </c>
      <c r="U93" s="204">
        <v>5</v>
      </c>
      <c r="V93" s="204">
        <v>4.75</v>
      </c>
      <c r="W93" s="210" t="s">
        <v>148</v>
      </c>
      <c r="X93" s="370"/>
      <c r="Y93" s="371"/>
      <c r="Z93" s="371"/>
      <c r="AA93" s="371"/>
      <c r="AB93" s="371"/>
      <c r="AC93" s="371"/>
    </row>
    <row r="94" spans="1:212" s="382" customFormat="1" ht="12.75" customHeight="1">
      <c r="A94" s="546"/>
      <c r="B94" s="210" t="s">
        <v>392</v>
      </c>
      <c r="C94" s="209">
        <v>6.73</v>
      </c>
      <c r="D94" s="209"/>
      <c r="E94" s="204"/>
      <c r="F94" s="547"/>
      <c r="G94" s="204" t="s">
        <v>132</v>
      </c>
      <c r="H94" s="215">
        <v>2.5</v>
      </c>
      <c r="I94" s="209">
        <v>110</v>
      </c>
      <c r="J94" s="204" t="s">
        <v>132</v>
      </c>
      <c r="K94" s="204" t="s">
        <v>133</v>
      </c>
      <c r="L94" s="210">
        <v>6</v>
      </c>
      <c r="M94" s="209">
        <v>54</v>
      </c>
      <c r="N94" s="204" t="s">
        <v>132</v>
      </c>
      <c r="O94" s="209">
        <v>14.2</v>
      </c>
      <c r="P94" s="204" t="s">
        <v>75</v>
      </c>
      <c r="Q94" s="204" t="s">
        <v>75</v>
      </c>
      <c r="R94" s="204">
        <v>2</v>
      </c>
      <c r="S94" s="204">
        <v>130</v>
      </c>
      <c r="T94" s="204">
        <v>2.77</v>
      </c>
      <c r="U94" s="204">
        <v>40</v>
      </c>
      <c r="V94" s="204">
        <v>7.31</v>
      </c>
      <c r="W94" s="210">
        <v>13</v>
      </c>
      <c r="X94" s="370"/>
      <c r="Y94" s="371"/>
      <c r="Z94" s="371"/>
      <c r="AA94" s="371"/>
      <c r="AB94" s="371"/>
      <c r="AC94" s="371"/>
    </row>
    <row r="95" spans="1:212" s="382" customFormat="1" ht="12.75" customHeight="1">
      <c r="A95" s="546"/>
      <c r="B95" s="210" t="s">
        <v>426</v>
      </c>
      <c r="C95" s="209">
        <v>6.74</v>
      </c>
      <c r="D95" s="209"/>
      <c r="E95" s="204"/>
      <c r="F95" s="547"/>
      <c r="G95" s="204" t="s">
        <v>132</v>
      </c>
      <c r="H95" s="215">
        <v>2.9</v>
      </c>
      <c r="I95" s="209">
        <v>20</v>
      </c>
      <c r="J95" s="204">
        <v>800</v>
      </c>
      <c r="K95" s="204" t="s">
        <v>133</v>
      </c>
      <c r="L95" s="210">
        <v>5.2</v>
      </c>
      <c r="M95" s="209">
        <v>26</v>
      </c>
      <c r="N95" s="204" t="s">
        <v>132</v>
      </c>
      <c r="O95" s="209">
        <v>18.3</v>
      </c>
      <c r="P95" s="204" t="s">
        <v>75</v>
      </c>
      <c r="Q95" s="204" t="s">
        <v>75</v>
      </c>
      <c r="R95" s="204" t="s">
        <v>75</v>
      </c>
      <c r="S95" s="204" t="s">
        <v>132</v>
      </c>
      <c r="T95" s="204">
        <v>2.82</v>
      </c>
      <c r="U95" s="204">
        <v>33</v>
      </c>
      <c r="V95" s="204">
        <v>7.68</v>
      </c>
      <c r="W95" s="210" t="s">
        <v>148</v>
      </c>
      <c r="X95" s="370"/>
      <c r="Y95" s="371"/>
      <c r="Z95" s="371"/>
      <c r="AA95" s="371"/>
      <c r="AB95" s="371"/>
      <c r="AC95" s="371"/>
    </row>
    <row r="96" spans="1:212" s="10" customFormat="1" ht="12.75" customHeight="1">
      <c r="A96" s="356"/>
      <c r="B96" s="307" t="s">
        <v>462</v>
      </c>
      <c r="C96" s="215">
        <v>6.81</v>
      </c>
      <c r="D96" s="204"/>
      <c r="E96" s="204"/>
      <c r="F96" s="204"/>
      <c r="G96" s="215" t="s">
        <v>132</v>
      </c>
      <c r="H96" s="215">
        <v>2.9</v>
      </c>
      <c r="I96" s="378">
        <v>30</v>
      </c>
      <c r="J96" s="215">
        <v>190</v>
      </c>
      <c r="K96" s="215" t="s">
        <v>133</v>
      </c>
      <c r="L96" s="210">
        <v>6.1</v>
      </c>
      <c r="M96" s="215">
        <v>13</v>
      </c>
      <c r="N96" s="215" t="s">
        <v>132</v>
      </c>
      <c r="O96" s="215">
        <v>21</v>
      </c>
      <c r="P96" s="215" t="s">
        <v>75</v>
      </c>
      <c r="Q96" s="215" t="s">
        <v>67</v>
      </c>
      <c r="R96" s="215" t="s">
        <v>75</v>
      </c>
      <c r="S96" s="215" t="s">
        <v>132</v>
      </c>
      <c r="T96" s="215">
        <v>3.07</v>
      </c>
      <c r="U96" s="215">
        <v>16</v>
      </c>
      <c r="V96" s="215">
        <v>6.91</v>
      </c>
      <c r="W96" s="601" t="s">
        <v>148</v>
      </c>
      <c r="X96" s="373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  <c r="AJ96" s="371"/>
      <c r="AK96" s="371"/>
      <c r="AL96" s="371"/>
      <c r="AM96" s="371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371"/>
      <c r="AY96" s="371"/>
      <c r="AZ96" s="371"/>
      <c r="BA96" s="371"/>
      <c r="BB96" s="371"/>
      <c r="BC96" s="371"/>
      <c r="BD96" s="371"/>
      <c r="BE96" s="371"/>
      <c r="BF96" s="371"/>
      <c r="BG96" s="371"/>
      <c r="BH96" s="371"/>
      <c r="BI96" s="371"/>
      <c r="BJ96" s="371"/>
      <c r="BK96" s="371"/>
      <c r="BL96" s="371"/>
      <c r="BM96" s="371"/>
      <c r="BN96" s="371"/>
      <c r="BO96" s="371"/>
      <c r="BP96" s="371"/>
      <c r="BQ96" s="371"/>
      <c r="BR96" s="371"/>
      <c r="BS96" s="371"/>
      <c r="BT96" s="371"/>
      <c r="BU96" s="371"/>
      <c r="BV96" s="371"/>
      <c r="BW96" s="371"/>
      <c r="BX96" s="371"/>
      <c r="BY96" s="371"/>
      <c r="BZ96" s="371"/>
      <c r="CA96" s="371"/>
      <c r="CB96" s="371"/>
      <c r="CC96" s="371"/>
      <c r="CD96" s="371"/>
      <c r="CE96" s="371"/>
      <c r="CF96" s="371"/>
      <c r="CG96" s="371"/>
      <c r="CH96" s="371"/>
      <c r="CI96" s="371"/>
      <c r="CJ96" s="371"/>
      <c r="CK96" s="371"/>
      <c r="CL96" s="371"/>
      <c r="CM96" s="371"/>
      <c r="CN96" s="371"/>
      <c r="CO96" s="371"/>
      <c r="CP96" s="371"/>
      <c r="CQ96" s="371"/>
      <c r="CR96" s="371"/>
      <c r="CS96" s="371"/>
      <c r="CT96" s="371"/>
      <c r="CU96" s="371"/>
      <c r="CV96" s="371"/>
      <c r="CW96" s="371"/>
      <c r="CX96" s="371"/>
      <c r="CY96" s="371"/>
      <c r="CZ96" s="371"/>
      <c r="DA96" s="371"/>
      <c r="DB96" s="371"/>
      <c r="DC96" s="371"/>
      <c r="DD96" s="371"/>
      <c r="DE96" s="371"/>
      <c r="DF96" s="371"/>
      <c r="DG96" s="371"/>
      <c r="DH96" s="371"/>
      <c r="DI96" s="371"/>
      <c r="DJ96" s="371"/>
      <c r="DK96" s="371"/>
      <c r="DL96" s="371"/>
      <c r="DM96" s="371"/>
      <c r="DN96" s="371"/>
      <c r="DO96" s="371"/>
      <c r="DP96" s="371"/>
      <c r="DQ96" s="371"/>
      <c r="DR96" s="371"/>
      <c r="DS96" s="371"/>
      <c r="DT96" s="371"/>
      <c r="DU96" s="371"/>
      <c r="DV96" s="371"/>
      <c r="DW96" s="371"/>
      <c r="DX96" s="371"/>
      <c r="DY96" s="371"/>
      <c r="DZ96" s="371"/>
      <c r="EA96" s="371"/>
      <c r="EB96" s="371"/>
      <c r="EC96" s="371"/>
      <c r="ED96" s="371"/>
      <c r="EE96" s="371"/>
      <c r="EF96" s="371"/>
      <c r="EG96" s="371"/>
      <c r="EH96" s="371"/>
      <c r="EI96" s="371"/>
      <c r="EJ96" s="371"/>
      <c r="EK96" s="371"/>
      <c r="EL96" s="371"/>
      <c r="EM96" s="371"/>
      <c r="EN96" s="371"/>
      <c r="EO96" s="371"/>
      <c r="EP96" s="371"/>
      <c r="EQ96" s="371"/>
      <c r="ER96" s="371"/>
      <c r="ES96" s="371"/>
      <c r="ET96" s="371"/>
      <c r="EU96" s="371"/>
      <c r="EV96" s="371"/>
      <c r="EW96" s="371"/>
      <c r="EX96" s="371"/>
      <c r="EY96" s="371"/>
      <c r="EZ96" s="371"/>
      <c r="FA96" s="371"/>
      <c r="FB96" s="371"/>
      <c r="FC96" s="371"/>
      <c r="FD96" s="371"/>
      <c r="FE96" s="371"/>
      <c r="FF96" s="371"/>
      <c r="FG96" s="371"/>
      <c r="FH96" s="371"/>
      <c r="FI96" s="371"/>
      <c r="FJ96" s="371"/>
      <c r="FK96" s="371"/>
      <c r="FL96" s="371"/>
      <c r="FM96" s="371"/>
      <c r="FN96" s="371"/>
      <c r="FO96" s="371"/>
      <c r="FP96" s="371"/>
      <c r="FQ96" s="371"/>
      <c r="FR96" s="371"/>
      <c r="FS96" s="371"/>
      <c r="FT96" s="371"/>
      <c r="FU96" s="371"/>
      <c r="FV96" s="371"/>
      <c r="FW96" s="371"/>
      <c r="FX96" s="371"/>
      <c r="FY96" s="371"/>
      <c r="FZ96" s="371"/>
      <c r="GA96" s="371"/>
      <c r="GB96" s="371"/>
    </row>
    <row r="97" spans="1:212" s="10" customFormat="1" ht="12.75" customHeight="1">
      <c r="A97" s="217"/>
      <c r="B97" s="210" t="s">
        <v>504</v>
      </c>
      <c r="C97" s="215">
        <v>6.79</v>
      </c>
      <c r="D97" s="204"/>
      <c r="E97" s="204"/>
      <c r="F97" s="204"/>
      <c r="G97" s="215" t="s">
        <v>132</v>
      </c>
      <c r="H97" s="215">
        <v>2.8</v>
      </c>
      <c r="I97" s="378">
        <v>20</v>
      </c>
      <c r="J97" s="215" t="s">
        <v>132</v>
      </c>
      <c r="K97" s="215" t="s">
        <v>133</v>
      </c>
      <c r="L97" s="210">
        <v>6.3</v>
      </c>
      <c r="M97" s="205">
        <v>53</v>
      </c>
      <c r="N97" s="215">
        <v>30</v>
      </c>
      <c r="O97" s="205">
        <v>15.6</v>
      </c>
      <c r="P97" s="215">
        <v>0.2</v>
      </c>
      <c r="Q97" s="215" t="s">
        <v>193</v>
      </c>
      <c r="R97" s="238">
        <v>1</v>
      </c>
      <c r="S97" s="215" t="s">
        <v>96</v>
      </c>
      <c r="T97" s="215">
        <v>2.7</v>
      </c>
      <c r="U97" s="493">
        <v>64</v>
      </c>
      <c r="V97" s="215">
        <v>6.72</v>
      </c>
      <c r="W97" s="210">
        <v>1</v>
      </c>
      <c r="Y97" s="371"/>
      <c r="Z97" s="371"/>
      <c r="AA97" s="371"/>
      <c r="AB97" s="371"/>
      <c r="AC97" s="371"/>
      <c r="AD97" s="371"/>
      <c r="AE97" s="371"/>
      <c r="AF97" s="371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1"/>
      <c r="AV97" s="371"/>
      <c r="AW97" s="371"/>
      <c r="AX97" s="371"/>
      <c r="AY97" s="371"/>
      <c r="AZ97" s="371"/>
      <c r="BA97" s="371"/>
      <c r="BB97" s="371"/>
      <c r="BC97" s="371"/>
      <c r="BD97" s="371"/>
      <c r="BE97" s="371"/>
      <c r="BF97" s="371"/>
      <c r="BG97" s="371"/>
      <c r="BH97" s="371"/>
      <c r="BI97" s="371"/>
      <c r="BJ97" s="371"/>
      <c r="BK97" s="371"/>
      <c r="BL97" s="371"/>
      <c r="BM97" s="371"/>
      <c r="BN97" s="371"/>
      <c r="BO97" s="371"/>
      <c r="BP97" s="371"/>
      <c r="BQ97" s="371"/>
      <c r="BR97" s="371"/>
      <c r="BS97" s="371"/>
      <c r="BT97" s="371"/>
      <c r="BU97" s="371"/>
      <c r="BV97" s="371"/>
      <c r="BW97" s="371"/>
      <c r="BX97" s="371"/>
      <c r="BY97" s="371"/>
      <c r="BZ97" s="371"/>
      <c r="CA97" s="371"/>
      <c r="CB97" s="371"/>
      <c r="CC97" s="371"/>
      <c r="CD97" s="371"/>
      <c r="CE97" s="371"/>
      <c r="CF97" s="371"/>
      <c r="CG97" s="371"/>
      <c r="CH97" s="371"/>
      <c r="CI97" s="371"/>
      <c r="CJ97" s="371"/>
      <c r="CK97" s="371"/>
      <c r="CL97" s="371"/>
      <c r="CM97" s="371"/>
      <c r="CN97" s="371"/>
      <c r="CO97" s="371"/>
      <c r="CP97" s="371"/>
      <c r="CQ97" s="371"/>
      <c r="CR97" s="371"/>
      <c r="CS97" s="371"/>
      <c r="CT97" s="371"/>
      <c r="CU97" s="371"/>
      <c r="CV97" s="371"/>
      <c r="CW97" s="371"/>
      <c r="CX97" s="371"/>
      <c r="CY97" s="371"/>
      <c r="CZ97" s="371"/>
      <c r="DA97" s="371"/>
      <c r="DB97" s="371"/>
      <c r="DC97" s="371"/>
      <c r="DD97" s="371"/>
      <c r="DE97" s="371"/>
      <c r="DF97" s="371"/>
      <c r="DG97" s="371"/>
      <c r="DH97" s="371"/>
      <c r="DI97" s="371"/>
      <c r="DJ97" s="371"/>
      <c r="DK97" s="371"/>
      <c r="DL97" s="371"/>
      <c r="DM97" s="371"/>
      <c r="DN97" s="371"/>
      <c r="DO97" s="371"/>
      <c r="DP97" s="371"/>
      <c r="DQ97" s="371"/>
      <c r="DR97" s="371"/>
      <c r="DS97" s="371"/>
      <c r="DT97" s="371"/>
      <c r="DU97" s="371"/>
      <c r="DV97" s="371"/>
      <c r="DW97" s="371"/>
      <c r="DX97" s="371"/>
      <c r="DY97" s="371"/>
      <c r="DZ97" s="371"/>
      <c r="EA97" s="371"/>
      <c r="EB97" s="371"/>
      <c r="EC97" s="371"/>
      <c r="ED97" s="371"/>
      <c r="EE97" s="371"/>
      <c r="EF97" s="371"/>
      <c r="EG97" s="371"/>
      <c r="EH97" s="371"/>
      <c r="EI97" s="371"/>
      <c r="EJ97" s="371"/>
      <c r="EK97" s="371"/>
      <c r="EL97" s="371"/>
      <c r="EM97" s="371"/>
      <c r="EN97" s="371"/>
      <c r="EO97" s="371"/>
      <c r="EP97" s="371"/>
      <c r="EQ97" s="371"/>
      <c r="ER97" s="371"/>
      <c r="ES97" s="371"/>
      <c r="ET97" s="371"/>
      <c r="EU97" s="371"/>
      <c r="EV97" s="371"/>
      <c r="EW97" s="371"/>
      <c r="EX97" s="371"/>
      <c r="EY97" s="371"/>
      <c r="EZ97" s="371"/>
      <c r="FA97" s="371"/>
      <c r="FB97" s="371"/>
      <c r="FC97" s="371"/>
      <c r="FD97" s="371"/>
      <c r="FE97" s="371"/>
      <c r="FF97" s="371"/>
      <c r="FG97" s="371"/>
      <c r="FH97" s="371"/>
      <c r="FI97" s="371"/>
      <c r="FJ97" s="371"/>
      <c r="FK97" s="371"/>
      <c r="FL97" s="371"/>
      <c r="FM97" s="371"/>
      <c r="FN97" s="371"/>
      <c r="FO97" s="371"/>
      <c r="FP97" s="371"/>
      <c r="FQ97" s="371"/>
      <c r="FR97" s="371"/>
      <c r="FS97" s="371"/>
      <c r="FT97" s="371"/>
      <c r="FU97" s="371"/>
      <c r="FV97" s="371"/>
      <c r="FW97" s="371"/>
      <c r="FX97" s="371"/>
      <c r="FY97" s="371"/>
      <c r="FZ97" s="371"/>
      <c r="GA97" s="371"/>
      <c r="GB97" s="371"/>
    </row>
    <row r="98" spans="1:212" s="10" customFormat="1" ht="12.75" customHeight="1">
      <c r="A98" s="217" t="s">
        <v>65</v>
      </c>
      <c r="B98" s="208" t="s">
        <v>200</v>
      </c>
      <c r="C98" s="378">
        <v>6.25</v>
      </c>
      <c r="D98" s="204"/>
      <c r="E98" s="204"/>
      <c r="F98" s="204"/>
      <c r="G98" s="215" t="s">
        <v>132</v>
      </c>
      <c r="H98" s="215">
        <v>2.6</v>
      </c>
      <c r="I98" s="549" t="s">
        <v>140</v>
      </c>
      <c r="J98" s="215">
        <v>200</v>
      </c>
      <c r="K98" s="215" t="s">
        <v>133</v>
      </c>
      <c r="L98" s="324">
        <v>5.4</v>
      </c>
      <c r="M98" s="215" t="s">
        <v>137</v>
      </c>
      <c r="N98" s="215" t="s">
        <v>96</v>
      </c>
      <c r="O98" s="215">
        <v>9.56</v>
      </c>
      <c r="P98" s="215" t="s">
        <v>529</v>
      </c>
      <c r="Q98" s="215" t="s">
        <v>530</v>
      </c>
      <c r="R98" s="215" t="s">
        <v>140</v>
      </c>
      <c r="S98" s="116" t="s">
        <v>139</v>
      </c>
      <c r="T98" s="215">
        <v>2.77</v>
      </c>
      <c r="U98" s="116">
        <v>35</v>
      </c>
      <c r="V98" s="204">
        <v>5</v>
      </c>
      <c r="W98" s="212">
        <v>150</v>
      </c>
      <c r="Y98" s="371"/>
      <c r="Z98" s="371"/>
      <c r="AA98" s="371"/>
      <c r="AB98" s="371"/>
      <c r="AC98" s="371"/>
      <c r="AD98" s="371"/>
      <c r="AE98" s="371"/>
      <c r="AF98" s="371"/>
      <c r="AG98" s="371"/>
      <c r="AH98" s="371"/>
      <c r="AI98" s="371"/>
      <c r="AJ98" s="371"/>
      <c r="AK98" s="371"/>
      <c r="AL98" s="371"/>
      <c r="AM98" s="371"/>
      <c r="AN98" s="371"/>
      <c r="AO98" s="371"/>
      <c r="AP98" s="371"/>
      <c r="AQ98" s="371"/>
      <c r="AR98" s="371"/>
      <c r="AS98" s="371"/>
      <c r="AT98" s="371"/>
      <c r="AU98" s="371"/>
      <c r="AV98" s="371"/>
      <c r="AW98" s="371"/>
      <c r="AX98" s="371"/>
      <c r="AY98" s="371"/>
      <c r="AZ98" s="371"/>
      <c r="BA98" s="371"/>
      <c r="BB98" s="371"/>
      <c r="BC98" s="371"/>
      <c r="BD98" s="371"/>
      <c r="BE98" s="371"/>
      <c r="BF98" s="371"/>
      <c r="BG98" s="371"/>
      <c r="BH98" s="371"/>
      <c r="BI98" s="371"/>
      <c r="BJ98" s="371"/>
      <c r="BK98" s="371"/>
      <c r="BL98" s="371"/>
      <c r="BM98" s="371"/>
      <c r="BN98" s="371"/>
      <c r="BO98" s="371"/>
      <c r="BP98" s="371"/>
      <c r="BQ98" s="371"/>
      <c r="BR98" s="371"/>
      <c r="BS98" s="371"/>
      <c r="BT98" s="371"/>
      <c r="BU98" s="371"/>
      <c r="BV98" s="371"/>
      <c r="BW98" s="371"/>
      <c r="BX98" s="371"/>
      <c r="BY98" s="371"/>
      <c r="BZ98" s="371"/>
      <c r="CA98" s="371"/>
      <c r="CB98" s="371"/>
      <c r="CC98" s="371"/>
      <c r="CD98" s="371"/>
      <c r="CE98" s="371"/>
      <c r="CF98" s="371"/>
      <c r="CG98" s="371"/>
      <c r="CH98" s="371"/>
      <c r="CI98" s="371"/>
      <c r="CJ98" s="371"/>
      <c r="CK98" s="371"/>
      <c r="CL98" s="371"/>
      <c r="CM98" s="371"/>
      <c r="CN98" s="371"/>
      <c r="CO98" s="371"/>
      <c r="CP98" s="371"/>
      <c r="CQ98" s="371"/>
      <c r="CR98" s="371"/>
      <c r="CS98" s="371"/>
      <c r="CT98" s="371"/>
      <c r="CU98" s="371"/>
      <c r="CV98" s="371"/>
      <c r="CW98" s="371"/>
      <c r="CX98" s="371"/>
      <c r="CY98" s="371"/>
      <c r="CZ98" s="371"/>
      <c r="DA98" s="371"/>
      <c r="DB98" s="371"/>
      <c r="DC98" s="371"/>
      <c r="DD98" s="371"/>
      <c r="DE98" s="371"/>
      <c r="DF98" s="371"/>
      <c r="DG98" s="371"/>
      <c r="DH98" s="371"/>
      <c r="DI98" s="371"/>
      <c r="DJ98" s="371"/>
      <c r="DK98" s="371"/>
      <c r="DL98" s="371"/>
      <c r="DM98" s="371"/>
      <c r="DN98" s="371"/>
      <c r="DO98" s="371"/>
      <c r="DP98" s="371"/>
      <c r="DQ98" s="371"/>
      <c r="DR98" s="371"/>
      <c r="DS98" s="371"/>
      <c r="DT98" s="371"/>
      <c r="DU98" s="371"/>
      <c r="DV98" s="371"/>
      <c r="DW98" s="371"/>
      <c r="DX98" s="371"/>
      <c r="DY98" s="371"/>
      <c r="DZ98" s="371"/>
      <c r="EA98" s="371"/>
      <c r="EB98" s="371"/>
      <c r="EC98" s="371"/>
      <c r="ED98" s="371"/>
      <c r="EE98" s="371"/>
      <c r="EF98" s="371"/>
      <c r="EG98" s="371"/>
      <c r="EH98" s="371"/>
      <c r="EI98" s="371"/>
      <c r="EJ98" s="371"/>
      <c r="EK98" s="371"/>
      <c r="EL98" s="371"/>
      <c r="EM98" s="371"/>
      <c r="EN98" s="371"/>
      <c r="EO98" s="371"/>
      <c r="EP98" s="371"/>
      <c r="EQ98" s="371"/>
      <c r="ER98" s="371"/>
      <c r="ES98" s="371"/>
      <c r="ET98" s="371"/>
      <c r="EU98" s="371"/>
      <c r="EV98" s="371"/>
      <c r="EW98" s="371"/>
      <c r="EX98" s="371"/>
      <c r="EY98" s="371"/>
      <c r="EZ98" s="371"/>
      <c r="FA98" s="371"/>
      <c r="FB98" s="371"/>
      <c r="FC98" s="371"/>
      <c r="FD98" s="371"/>
      <c r="FE98" s="371"/>
      <c r="FF98" s="371"/>
      <c r="FG98" s="371"/>
      <c r="FH98" s="371"/>
      <c r="FI98" s="371"/>
      <c r="FJ98" s="371"/>
      <c r="FK98" s="371"/>
      <c r="FL98" s="371"/>
      <c r="FM98" s="371"/>
      <c r="FN98" s="371"/>
      <c r="FO98" s="371"/>
      <c r="FP98" s="371"/>
      <c r="FQ98" s="371"/>
      <c r="FR98" s="371"/>
      <c r="FS98" s="371"/>
      <c r="FT98" s="371"/>
      <c r="FU98" s="371"/>
      <c r="FV98" s="371"/>
      <c r="FW98" s="371"/>
      <c r="FX98" s="371"/>
      <c r="FY98" s="371"/>
      <c r="FZ98" s="371"/>
      <c r="GA98" s="371"/>
      <c r="GB98" s="371"/>
    </row>
    <row r="99" spans="1:212" s="10" customFormat="1" ht="12.75" customHeight="1">
      <c r="A99" s="217"/>
      <c r="B99" s="208" t="s">
        <v>198</v>
      </c>
      <c r="C99" s="378">
        <v>5.93</v>
      </c>
      <c r="D99" s="204"/>
      <c r="E99" s="204"/>
      <c r="F99" s="204"/>
      <c r="G99" s="215" t="s">
        <v>132</v>
      </c>
      <c r="H99" s="215">
        <v>2.1</v>
      </c>
      <c r="I99" s="549" t="s">
        <v>140</v>
      </c>
      <c r="J99" s="215">
        <v>220</v>
      </c>
      <c r="K99" s="215">
        <v>10</v>
      </c>
      <c r="L99" s="324">
        <v>4.0999999999999996</v>
      </c>
      <c r="M99" s="215" t="s">
        <v>137</v>
      </c>
      <c r="N99" s="215">
        <v>10</v>
      </c>
      <c r="O99" s="215">
        <v>5.77</v>
      </c>
      <c r="P99" s="215" t="s">
        <v>529</v>
      </c>
      <c r="Q99" s="215" t="s">
        <v>530</v>
      </c>
      <c r="R99" s="215" t="s">
        <v>140</v>
      </c>
      <c r="S99" s="117" t="s">
        <v>139</v>
      </c>
      <c r="T99" s="215">
        <v>1.24</v>
      </c>
      <c r="U99" s="117" t="s">
        <v>138</v>
      </c>
      <c r="V99" s="215">
        <v>10.199999999999999</v>
      </c>
      <c r="W99" s="308" t="s">
        <v>140</v>
      </c>
      <c r="Y99" s="371"/>
      <c r="Z99" s="371"/>
      <c r="AA99" s="371"/>
      <c r="AB99" s="371"/>
      <c r="AC99" s="371"/>
      <c r="AD99" s="371"/>
      <c r="AE99" s="371"/>
      <c r="AF99" s="371"/>
      <c r="AG99" s="371"/>
      <c r="AH99" s="371"/>
      <c r="AI99" s="371"/>
      <c r="AJ99" s="371"/>
      <c r="AK99" s="371"/>
      <c r="AL99" s="371"/>
      <c r="AM99" s="371"/>
      <c r="AN99" s="371"/>
      <c r="AO99" s="371"/>
      <c r="AP99" s="371"/>
      <c r="AQ99" s="371"/>
      <c r="AR99" s="371"/>
      <c r="AS99" s="371"/>
      <c r="AT99" s="371"/>
      <c r="AU99" s="371"/>
      <c r="AV99" s="371"/>
      <c r="AW99" s="371"/>
      <c r="AX99" s="371"/>
      <c r="AY99" s="371"/>
      <c r="AZ99" s="371"/>
      <c r="BA99" s="371"/>
      <c r="BB99" s="371"/>
      <c r="BC99" s="371"/>
      <c r="BD99" s="371"/>
      <c r="BE99" s="371"/>
      <c r="BF99" s="371"/>
      <c r="BG99" s="371"/>
      <c r="BH99" s="371"/>
      <c r="BI99" s="371"/>
      <c r="BJ99" s="371"/>
      <c r="BK99" s="371"/>
      <c r="BL99" s="371"/>
      <c r="BM99" s="371"/>
      <c r="BN99" s="371"/>
      <c r="BO99" s="371"/>
      <c r="BP99" s="371"/>
      <c r="BQ99" s="371"/>
      <c r="BR99" s="371"/>
      <c r="BS99" s="371"/>
      <c r="BT99" s="371"/>
      <c r="BU99" s="371"/>
      <c r="BV99" s="371"/>
      <c r="BW99" s="371"/>
      <c r="BX99" s="371"/>
      <c r="BY99" s="371"/>
      <c r="BZ99" s="371"/>
      <c r="CA99" s="371"/>
      <c r="CB99" s="371"/>
      <c r="CC99" s="371"/>
      <c r="CD99" s="371"/>
      <c r="CE99" s="371"/>
      <c r="CF99" s="371"/>
      <c r="CG99" s="371"/>
      <c r="CH99" s="371"/>
      <c r="CI99" s="371"/>
      <c r="CJ99" s="371"/>
      <c r="CK99" s="371"/>
      <c r="CL99" s="371"/>
      <c r="CM99" s="371"/>
      <c r="CN99" s="371"/>
      <c r="CO99" s="371"/>
      <c r="CP99" s="371"/>
      <c r="CQ99" s="371"/>
      <c r="CR99" s="371"/>
      <c r="CS99" s="371"/>
      <c r="CT99" s="371"/>
      <c r="CU99" s="371"/>
      <c r="CV99" s="371"/>
      <c r="CW99" s="371"/>
      <c r="CX99" s="371"/>
      <c r="CY99" s="371"/>
      <c r="CZ99" s="371"/>
      <c r="DA99" s="371"/>
      <c r="DB99" s="371"/>
      <c r="DC99" s="371"/>
      <c r="DD99" s="371"/>
      <c r="DE99" s="371"/>
      <c r="DF99" s="371"/>
      <c r="DG99" s="371"/>
      <c r="DH99" s="371"/>
      <c r="DI99" s="371"/>
      <c r="DJ99" s="371"/>
      <c r="DK99" s="371"/>
      <c r="DL99" s="371"/>
      <c r="DM99" s="371"/>
      <c r="DN99" s="371"/>
      <c r="DO99" s="371"/>
      <c r="DP99" s="371"/>
      <c r="DQ99" s="371"/>
      <c r="DR99" s="371"/>
      <c r="DS99" s="371"/>
      <c r="DT99" s="371"/>
      <c r="DU99" s="371"/>
      <c r="DV99" s="371"/>
      <c r="DW99" s="371"/>
      <c r="DX99" s="371"/>
      <c r="DY99" s="371"/>
      <c r="DZ99" s="371"/>
      <c r="EA99" s="371"/>
      <c r="EB99" s="371"/>
      <c r="EC99" s="371"/>
      <c r="ED99" s="371"/>
      <c r="EE99" s="371"/>
      <c r="EF99" s="371"/>
      <c r="EG99" s="371"/>
      <c r="EH99" s="371"/>
      <c r="EI99" s="371"/>
      <c r="EJ99" s="371"/>
      <c r="EK99" s="371"/>
      <c r="EL99" s="371"/>
      <c r="EM99" s="371"/>
      <c r="EN99" s="371"/>
      <c r="EO99" s="371"/>
      <c r="EP99" s="371"/>
      <c r="EQ99" s="371"/>
      <c r="ER99" s="371"/>
      <c r="ES99" s="371"/>
      <c r="ET99" s="371"/>
      <c r="EU99" s="371"/>
      <c r="EV99" s="371"/>
      <c r="EW99" s="371"/>
      <c r="EX99" s="371"/>
      <c r="EY99" s="371"/>
      <c r="EZ99" s="371"/>
      <c r="FA99" s="371"/>
      <c r="FB99" s="371"/>
      <c r="FC99" s="371"/>
      <c r="FD99" s="371"/>
      <c r="FE99" s="371"/>
      <c r="FF99" s="371"/>
      <c r="FG99" s="371"/>
      <c r="FH99" s="371"/>
      <c r="FI99" s="371"/>
      <c r="FJ99" s="371"/>
      <c r="FK99" s="371"/>
      <c r="FL99" s="371"/>
      <c r="FM99" s="371"/>
      <c r="FN99" s="371"/>
      <c r="FO99" s="371"/>
      <c r="FP99" s="371"/>
      <c r="FQ99" s="371"/>
      <c r="FR99" s="371"/>
      <c r="FS99" s="371"/>
      <c r="FT99" s="371"/>
      <c r="FU99" s="371"/>
      <c r="FV99" s="371"/>
      <c r="FW99" s="371"/>
      <c r="FX99" s="371"/>
      <c r="FY99" s="371"/>
      <c r="FZ99" s="371"/>
      <c r="GA99" s="371"/>
      <c r="GB99" s="371"/>
    </row>
    <row r="100" spans="1:212" s="10" customFormat="1" ht="12.75" customHeight="1">
      <c r="A100" s="217"/>
      <c r="B100" s="208" t="s">
        <v>214</v>
      </c>
      <c r="C100" s="378">
        <v>6.03</v>
      </c>
      <c r="D100" s="204"/>
      <c r="E100" s="204"/>
      <c r="F100" s="204"/>
      <c r="G100" s="215" t="s">
        <v>132</v>
      </c>
      <c r="H100" s="215">
        <v>3.3</v>
      </c>
      <c r="I100" s="549">
        <v>40</v>
      </c>
      <c r="J100" s="215" t="s">
        <v>132</v>
      </c>
      <c r="K100" s="215" t="s">
        <v>133</v>
      </c>
      <c r="L100" s="324">
        <v>8</v>
      </c>
      <c r="M100" s="215">
        <v>44</v>
      </c>
      <c r="N100" s="215" t="s">
        <v>132</v>
      </c>
      <c r="O100" s="215">
        <v>7.96</v>
      </c>
      <c r="P100" s="215" t="s">
        <v>75</v>
      </c>
      <c r="Q100" s="215" t="s">
        <v>75</v>
      </c>
      <c r="R100" s="215">
        <v>1</v>
      </c>
      <c r="S100" s="117">
        <v>80</v>
      </c>
      <c r="T100" s="215">
        <v>2.12</v>
      </c>
      <c r="U100" s="117">
        <v>40</v>
      </c>
      <c r="V100" s="215">
        <v>6.4</v>
      </c>
      <c r="W100" s="210" t="s">
        <v>148</v>
      </c>
      <c r="Y100" s="371"/>
      <c r="Z100" s="371"/>
      <c r="AA100" s="371"/>
      <c r="AB100" s="371"/>
      <c r="AC100" s="371"/>
      <c r="AD100" s="371"/>
      <c r="AE100" s="371"/>
      <c r="AF100" s="371"/>
      <c r="AG100" s="371"/>
      <c r="AH100" s="371"/>
      <c r="AI100" s="371"/>
      <c r="AJ100" s="371"/>
      <c r="AK100" s="371"/>
      <c r="AL100" s="371"/>
      <c r="AM100" s="371"/>
      <c r="AN100" s="371"/>
      <c r="AO100" s="371"/>
      <c r="AP100" s="371"/>
      <c r="AQ100" s="371"/>
      <c r="AR100" s="371"/>
      <c r="AS100" s="371"/>
      <c r="AT100" s="371"/>
      <c r="AU100" s="371"/>
      <c r="AV100" s="371"/>
      <c r="AW100" s="371"/>
      <c r="AX100" s="371"/>
      <c r="AY100" s="371"/>
      <c r="AZ100" s="371"/>
      <c r="BA100" s="371"/>
      <c r="BB100" s="371"/>
      <c r="BC100" s="371"/>
      <c r="BD100" s="371"/>
      <c r="BE100" s="371"/>
      <c r="BF100" s="371"/>
      <c r="BG100" s="371"/>
      <c r="BH100" s="371"/>
      <c r="BI100" s="371"/>
      <c r="BJ100" s="371"/>
      <c r="BK100" s="371"/>
      <c r="BL100" s="371"/>
      <c r="BM100" s="371"/>
      <c r="BN100" s="371"/>
      <c r="BO100" s="371"/>
      <c r="BP100" s="371"/>
      <c r="BQ100" s="371"/>
      <c r="BR100" s="371"/>
      <c r="BS100" s="371"/>
      <c r="BT100" s="371"/>
      <c r="BU100" s="371"/>
      <c r="BV100" s="371"/>
      <c r="BW100" s="371"/>
      <c r="BX100" s="371"/>
      <c r="BY100" s="371"/>
      <c r="BZ100" s="371"/>
      <c r="CA100" s="371"/>
      <c r="CB100" s="371"/>
      <c r="CC100" s="371"/>
      <c r="CD100" s="371"/>
      <c r="CE100" s="371"/>
      <c r="CF100" s="371"/>
      <c r="CG100" s="371"/>
      <c r="CH100" s="371"/>
      <c r="CI100" s="371"/>
      <c r="CJ100" s="371"/>
      <c r="CK100" s="371"/>
      <c r="CL100" s="371"/>
      <c r="CM100" s="371"/>
      <c r="CN100" s="371"/>
      <c r="CO100" s="371"/>
      <c r="CP100" s="371"/>
      <c r="CQ100" s="371"/>
      <c r="CR100" s="371"/>
      <c r="CS100" s="371"/>
      <c r="CT100" s="371"/>
      <c r="CU100" s="371"/>
      <c r="CV100" s="371"/>
      <c r="CW100" s="371"/>
      <c r="CX100" s="371"/>
      <c r="CY100" s="371"/>
      <c r="CZ100" s="371"/>
      <c r="DA100" s="371"/>
      <c r="DB100" s="371"/>
      <c r="DC100" s="371"/>
      <c r="DD100" s="371"/>
      <c r="DE100" s="371"/>
      <c r="DF100" s="371"/>
      <c r="DG100" s="371"/>
      <c r="DH100" s="371"/>
      <c r="DI100" s="371"/>
      <c r="DJ100" s="371"/>
      <c r="DK100" s="371"/>
      <c r="DL100" s="371"/>
      <c r="DM100" s="371"/>
      <c r="DN100" s="371"/>
      <c r="DO100" s="371"/>
      <c r="DP100" s="371"/>
      <c r="DQ100" s="371"/>
      <c r="DR100" s="371"/>
      <c r="DS100" s="371"/>
      <c r="DT100" s="371"/>
      <c r="DU100" s="371"/>
      <c r="DV100" s="371"/>
      <c r="DW100" s="371"/>
      <c r="DX100" s="371"/>
      <c r="DY100" s="371"/>
      <c r="DZ100" s="371"/>
      <c r="EA100" s="371"/>
      <c r="EB100" s="371"/>
      <c r="EC100" s="371"/>
      <c r="ED100" s="371"/>
      <c r="EE100" s="371"/>
      <c r="EF100" s="371"/>
      <c r="EG100" s="371"/>
      <c r="EH100" s="371"/>
      <c r="EI100" s="371"/>
      <c r="EJ100" s="371"/>
      <c r="EK100" s="371"/>
      <c r="EL100" s="371"/>
      <c r="EM100" s="371"/>
      <c r="EN100" s="371"/>
      <c r="EO100" s="371"/>
      <c r="EP100" s="371"/>
      <c r="EQ100" s="371"/>
      <c r="ER100" s="371"/>
      <c r="ES100" s="371"/>
      <c r="ET100" s="371"/>
      <c r="EU100" s="371"/>
      <c r="EV100" s="371"/>
      <c r="EW100" s="371"/>
      <c r="EX100" s="371"/>
      <c r="EY100" s="371"/>
      <c r="EZ100" s="371"/>
      <c r="FA100" s="371"/>
      <c r="FB100" s="371"/>
      <c r="FC100" s="371"/>
      <c r="FD100" s="371"/>
      <c r="FE100" s="371"/>
      <c r="FF100" s="371"/>
      <c r="FG100" s="371"/>
      <c r="FH100" s="371"/>
      <c r="FI100" s="371"/>
      <c r="FJ100" s="371"/>
      <c r="FK100" s="371"/>
      <c r="FL100" s="371"/>
      <c r="FM100" s="371"/>
      <c r="FN100" s="371"/>
      <c r="FO100" s="371"/>
      <c r="FP100" s="371"/>
      <c r="FQ100" s="371"/>
      <c r="FR100" s="371"/>
      <c r="FS100" s="371"/>
      <c r="FT100" s="371"/>
      <c r="FU100" s="371"/>
      <c r="FV100" s="371"/>
      <c r="FW100" s="371"/>
      <c r="FX100" s="371"/>
      <c r="FY100" s="371"/>
      <c r="FZ100" s="371"/>
      <c r="GA100" s="371"/>
      <c r="GB100" s="371"/>
    </row>
    <row r="101" spans="1:212" s="10" customFormat="1" ht="12.75" customHeight="1">
      <c r="A101" s="217"/>
      <c r="B101" s="208" t="s">
        <v>131</v>
      </c>
      <c r="C101" s="378">
        <v>6.31</v>
      </c>
      <c r="D101" s="204"/>
      <c r="E101" s="204"/>
      <c r="F101" s="204"/>
      <c r="G101" s="215" t="s">
        <v>132</v>
      </c>
      <c r="H101" s="215">
        <v>2.5</v>
      </c>
      <c r="I101" s="549" t="s">
        <v>96</v>
      </c>
      <c r="J101" s="215">
        <v>370</v>
      </c>
      <c r="K101" s="215" t="s">
        <v>133</v>
      </c>
      <c r="L101" s="324">
        <v>5.6</v>
      </c>
      <c r="M101" s="215" t="s">
        <v>132</v>
      </c>
      <c r="N101" s="215">
        <v>10</v>
      </c>
      <c r="O101" s="215">
        <v>9.65</v>
      </c>
      <c r="P101" s="215" t="s">
        <v>529</v>
      </c>
      <c r="Q101" s="215" t="s">
        <v>530</v>
      </c>
      <c r="R101" s="215" t="s">
        <v>140</v>
      </c>
      <c r="S101" s="117" t="s">
        <v>96</v>
      </c>
      <c r="T101" s="215">
        <v>2.78</v>
      </c>
      <c r="U101" s="117" t="s">
        <v>138</v>
      </c>
      <c r="V101" s="215">
        <v>5.8</v>
      </c>
      <c r="W101" s="210" t="s">
        <v>148</v>
      </c>
      <c r="Y101" s="371"/>
      <c r="Z101" s="371"/>
      <c r="AA101" s="371"/>
      <c r="AB101" s="371"/>
      <c r="AC101" s="371"/>
      <c r="AD101" s="371"/>
      <c r="AE101" s="371"/>
      <c r="AF101" s="371"/>
      <c r="AG101" s="371"/>
      <c r="AH101" s="371"/>
      <c r="AI101" s="371"/>
      <c r="AJ101" s="371"/>
      <c r="AK101" s="371"/>
      <c r="AL101" s="371"/>
      <c r="AM101" s="371"/>
      <c r="AN101" s="371"/>
      <c r="AO101" s="371"/>
      <c r="AP101" s="371"/>
      <c r="AQ101" s="371"/>
      <c r="AR101" s="371"/>
      <c r="AS101" s="371"/>
      <c r="AT101" s="371"/>
      <c r="AU101" s="371"/>
      <c r="AV101" s="371"/>
      <c r="AW101" s="371"/>
      <c r="AX101" s="371"/>
      <c r="AY101" s="371"/>
      <c r="AZ101" s="371"/>
      <c r="BA101" s="371"/>
      <c r="BB101" s="371"/>
      <c r="BC101" s="371"/>
      <c r="BD101" s="371"/>
      <c r="BE101" s="371"/>
      <c r="BF101" s="371"/>
      <c r="BG101" s="371"/>
      <c r="BH101" s="371"/>
      <c r="BI101" s="371"/>
      <c r="BJ101" s="371"/>
      <c r="BK101" s="371"/>
      <c r="BL101" s="371"/>
      <c r="BM101" s="371"/>
      <c r="BN101" s="371"/>
      <c r="BO101" s="371"/>
      <c r="BP101" s="371"/>
      <c r="BQ101" s="371"/>
      <c r="BR101" s="371"/>
      <c r="BS101" s="371"/>
      <c r="BT101" s="371"/>
      <c r="BU101" s="371"/>
      <c r="BV101" s="371"/>
      <c r="BW101" s="371"/>
      <c r="BX101" s="371"/>
      <c r="BY101" s="371"/>
      <c r="BZ101" s="371"/>
      <c r="CA101" s="371"/>
      <c r="CB101" s="371"/>
      <c r="CC101" s="371"/>
      <c r="CD101" s="371"/>
      <c r="CE101" s="371"/>
      <c r="CF101" s="371"/>
      <c r="CG101" s="371"/>
      <c r="CH101" s="371"/>
      <c r="CI101" s="371"/>
      <c r="CJ101" s="371"/>
      <c r="CK101" s="371"/>
      <c r="CL101" s="371"/>
      <c r="CM101" s="371"/>
      <c r="CN101" s="371"/>
      <c r="CO101" s="371"/>
      <c r="CP101" s="371"/>
      <c r="CQ101" s="371"/>
      <c r="CR101" s="371"/>
      <c r="CS101" s="371"/>
      <c r="CT101" s="371"/>
      <c r="CU101" s="371"/>
      <c r="CV101" s="371"/>
      <c r="CW101" s="371"/>
      <c r="CX101" s="371"/>
      <c r="CY101" s="371"/>
      <c r="CZ101" s="371"/>
      <c r="DA101" s="371"/>
      <c r="DB101" s="371"/>
      <c r="DC101" s="371"/>
      <c r="DD101" s="371"/>
      <c r="DE101" s="371"/>
      <c r="DF101" s="371"/>
      <c r="DG101" s="371"/>
      <c r="DH101" s="371"/>
      <c r="DI101" s="371"/>
      <c r="DJ101" s="371"/>
      <c r="DK101" s="371"/>
      <c r="DL101" s="371"/>
      <c r="DM101" s="371"/>
      <c r="DN101" s="371"/>
      <c r="DO101" s="371"/>
      <c r="DP101" s="371"/>
      <c r="DQ101" s="371"/>
      <c r="DR101" s="371"/>
      <c r="DS101" s="371"/>
      <c r="DT101" s="371"/>
      <c r="DU101" s="371"/>
      <c r="DV101" s="371"/>
      <c r="DW101" s="371"/>
      <c r="DX101" s="371"/>
      <c r="DY101" s="371"/>
      <c r="DZ101" s="371"/>
      <c r="EA101" s="371"/>
      <c r="EB101" s="371"/>
      <c r="EC101" s="371"/>
      <c r="ED101" s="371"/>
      <c r="EE101" s="371"/>
      <c r="EF101" s="371"/>
      <c r="EG101" s="371"/>
      <c r="EH101" s="371"/>
      <c r="EI101" s="371"/>
      <c r="EJ101" s="371"/>
      <c r="EK101" s="371"/>
      <c r="EL101" s="371"/>
      <c r="EM101" s="371"/>
      <c r="EN101" s="371"/>
      <c r="EO101" s="371"/>
      <c r="EP101" s="371"/>
      <c r="EQ101" s="371"/>
      <c r="ER101" s="371"/>
      <c r="ES101" s="371"/>
      <c r="ET101" s="371"/>
      <c r="EU101" s="371"/>
      <c r="EV101" s="371"/>
      <c r="EW101" s="371"/>
      <c r="EX101" s="371"/>
      <c r="EY101" s="371"/>
      <c r="EZ101" s="371"/>
      <c r="FA101" s="371"/>
      <c r="FB101" s="371"/>
      <c r="FC101" s="371"/>
      <c r="FD101" s="371"/>
      <c r="FE101" s="371"/>
      <c r="FF101" s="371"/>
      <c r="FG101" s="371"/>
      <c r="FH101" s="371"/>
      <c r="FI101" s="371"/>
      <c r="FJ101" s="371"/>
      <c r="FK101" s="371"/>
      <c r="FL101" s="371"/>
      <c r="FM101" s="371"/>
      <c r="FN101" s="371"/>
      <c r="FO101" s="371"/>
      <c r="FP101" s="371"/>
      <c r="FQ101" s="371"/>
      <c r="FR101" s="371"/>
      <c r="FS101" s="371"/>
      <c r="FT101" s="371"/>
      <c r="FU101" s="371"/>
      <c r="FV101" s="371"/>
      <c r="FW101" s="371"/>
      <c r="FX101" s="371"/>
      <c r="FY101" s="371"/>
      <c r="FZ101" s="371"/>
      <c r="GA101" s="371"/>
      <c r="GB101" s="371"/>
    </row>
    <row r="102" spans="1:212" s="382" customFormat="1" ht="12.75" customHeight="1">
      <c r="A102" s="217" t="s">
        <v>65</v>
      </c>
      <c r="B102" s="432" t="s">
        <v>317</v>
      </c>
      <c r="C102" s="68">
        <v>6.7</v>
      </c>
      <c r="D102" s="68" t="e">
        <f>+#REF!/61.02+H102/35.45+L102/96.06/2</f>
        <v>#REF!</v>
      </c>
      <c r="E102" s="54" t="e">
        <f>+O102/20.04+S102/1000/55.85/2+T102/24.31/2+#REF!/39.1+#REF!/22.99</f>
        <v>#REF!</v>
      </c>
      <c r="F102" s="45"/>
      <c r="G102" s="54" t="s">
        <v>132</v>
      </c>
      <c r="H102" s="117">
        <v>2</v>
      </c>
      <c r="I102" s="68" t="s">
        <v>96</v>
      </c>
      <c r="J102" s="54">
        <v>170</v>
      </c>
      <c r="K102" s="54" t="s">
        <v>133</v>
      </c>
      <c r="L102" s="65">
        <v>5.7</v>
      </c>
      <c r="M102" s="54">
        <v>21</v>
      </c>
      <c r="N102" s="54" t="s">
        <v>132</v>
      </c>
      <c r="O102" s="68">
        <v>13.3</v>
      </c>
      <c r="P102" s="54" t="s">
        <v>75</v>
      </c>
      <c r="Q102" s="54" t="s">
        <v>75</v>
      </c>
      <c r="R102" s="54" t="s">
        <v>75</v>
      </c>
      <c r="S102" s="54">
        <v>70</v>
      </c>
      <c r="T102" s="54">
        <v>4.0999999999999996</v>
      </c>
      <c r="U102" s="54">
        <v>2</v>
      </c>
      <c r="V102" s="54">
        <v>7.27</v>
      </c>
      <c r="W102" s="65" t="s">
        <v>148</v>
      </c>
      <c r="X102" s="371"/>
      <c r="Y102" s="371"/>
      <c r="Z102" s="371"/>
      <c r="AA102" s="371"/>
      <c r="AB102" s="371"/>
      <c r="AC102" s="371"/>
    </row>
    <row r="103" spans="1:212" s="382" customFormat="1" ht="12.75" customHeight="1">
      <c r="A103" s="214"/>
      <c r="B103" s="210" t="s">
        <v>335</v>
      </c>
      <c r="C103" s="209">
        <v>6.04</v>
      </c>
      <c r="D103" s="209"/>
      <c r="E103" s="204"/>
      <c r="F103" s="547"/>
      <c r="G103" s="204" t="s">
        <v>132</v>
      </c>
      <c r="H103" s="215">
        <v>1.6</v>
      </c>
      <c r="I103" s="209" t="s">
        <v>96</v>
      </c>
      <c r="J103" s="204">
        <v>130</v>
      </c>
      <c r="K103" s="204" t="s">
        <v>133</v>
      </c>
      <c r="L103" s="210">
        <v>4</v>
      </c>
      <c r="M103" s="209">
        <v>59</v>
      </c>
      <c r="N103" s="204" t="s">
        <v>132</v>
      </c>
      <c r="O103" s="209">
        <v>4.5199999999999996</v>
      </c>
      <c r="P103" s="204" t="s">
        <v>75</v>
      </c>
      <c r="Q103" s="204" t="s">
        <v>75</v>
      </c>
      <c r="R103" s="204">
        <v>3</v>
      </c>
      <c r="S103" s="204">
        <v>210</v>
      </c>
      <c r="T103" s="204">
        <v>1.3</v>
      </c>
      <c r="U103" s="204">
        <v>5</v>
      </c>
      <c r="V103" s="204">
        <v>4.2699999999999996</v>
      </c>
      <c r="W103" s="210">
        <v>5</v>
      </c>
      <c r="X103" s="371"/>
      <c r="Y103" s="371"/>
      <c r="Z103" s="371"/>
      <c r="AA103" s="371"/>
      <c r="AB103" s="371"/>
      <c r="AC103" s="371"/>
    </row>
    <row r="104" spans="1:212" s="382" customFormat="1" ht="12.75" customHeight="1">
      <c r="A104" s="217"/>
      <c r="B104" s="210" t="s">
        <v>392</v>
      </c>
      <c r="C104" s="209">
        <v>6.36</v>
      </c>
      <c r="D104" s="209"/>
      <c r="E104" s="204"/>
      <c r="F104" s="547"/>
      <c r="G104" s="204" t="s">
        <v>132</v>
      </c>
      <c r="H104" s="215">
        <v>2.8</v>
      </c>
      <c r="I104" s="209">
        <v>110</v>
      </c>
      <c r="J104" s="204" t="s">
        <v>132</v>
      </c>
      <c r="K104" s="204" t="s">
        <v>133</v>
      </c>
      <c r="L104" s="210">
        <v>5.8</v>
      </c>
      <c r="M104" s="209">
        <v>110</v>
      </c>
      <c r="N104" s="204" t="s">
        <v>132</v>
      </c>
      <c r="O104" s="209">
        <v>6.58</v>
      </c>
      <c r="P104" s="204" t="s">
        <v>75</v>
      </c>
      <c r="Q104" s="204" t="s">
        <v>75</v>
      </c>
      <c r="R104" s="204">
        <v>2</v>
      </c>
      <c r="S104" s="204">
        <v>200</v>
      </c>
      <c r="T104" s="204">
        <v>2.16</v>
      </c>
      <c r="U104" s="204">
        <v>30</v>
      </c>
      <c r="V104" s="204">
        <v>7.47</v>
      </c>
      <c r="W104" s="210">
        <v>13</v>
      </c>
      <c r="X104" s="371"/>
      <c r="Y104" s="371"/>
      <c r="Z104" s="371"/>
      <c r="AA104" s="371"/>
      <c r="AB104" s="371"/>
      <c r="AC104" s="371"/>
    </row>
    <row r="105" spans="1:212" s="382" customFormat="1" ht="12.75" customHeight="1">
      <c r="A105" s="217"/>
      <c r="B105" s="210" t="s">
        <v>426</v>
      </c>
      <c r="C105" s="209">
        <v>6.37</v>
      </c>
      <c r="D105" s="209"/>
      <c r="E105" s="204"/>
      <c r="F105" s="547"/>
      <c r="G105" s="204" t="s">
        <v>132</v>
      </c>
      <c r="H105" s="215">
        <v>2.6</v>
      </c>
      <c r="I105" s="209" t="s">
        <v>96</v>
      </c>
      <c r="J105" s="204">
        <v>920</v>
      </c>
      <c r="K105" s="204" t="s">
        <v>133</v>
      </c>
      <c r="L105" s="210">
        <v>5.52</v>
      </c>
      <c r="M105" s="209">
        <v>31</v>
      </c>
      <c r="N105" s="204" t="s">
        <v>132</v>
      </c>
      <c r="O105" s="209">
        <v>6.2</v>
      </c>
      <c r="P105" s="204" t="s">
        <v>75</v>
      </c>
      <c r="Q105" s="204" t="s">
        <v>75</v>
      </c>
      <c r="R105" s="204" t="s">
        <v>75</v>
      </c>
      <c r="S105" s="204" t="s">
        <v>132</v>
      </c>
      <c r="T105" s="204">
        <v>1.92</v>
      </c>
      <c r="U105" s="204">
        <v>2</v>
      </c>
      <c r="V105" s="204">
        <v>5.4</v>
      </c>
      <c r="W105" s="210" t="s">
        <v>148</v>
      </c>
      <c r="X105" s="371"/>
      <c r="Y105" s="371"/>
      <c r="Z105" s="371"/>
      <c r="AA105" s="371"/>
      <c r="AB105" s="371"/>
      <c r="AC105" s="371"/>
    </row>
    <row r="106" spans="1:212" s="10" customFormat="1" ht="12.75" customHeight="1">
      <c r="A106" s="217"/>
      <c r="B106" s="208" t="s">
        <v>462</v>
      </c>
      <c r="C106" s="473">
        <v>6.53</v>
      </c>
      <c r="D106" s="204"/>
      <c r="E106" s="204"/>
      <c r="F106" s="204"/>
      <c r="G106" s="305" t="s">
        <v>132</v>
      </c>
      <c r="H106" s="305">
        <v>3.2</v>
      </c>
      <c r="I106" s="378" t="s">
        <v>96</v>
      </c>
      <c r="J106" s="305">
        <v>110</v>
      </c>
      <c r="K106" s="305" t="s">
        <v>133</v>
      </c>
      <c r="L106" s="307">
        <v>7.4</v>
      </c>
      <c r="M106" s="305">
        <v>10</v>
      </c>
      <c r="N106" s="305" t="s">
        <v>132</v>
      </c>
      <c r="O106" s="305">
        <v>15.8</v>
      </c>
      <c r="P106" s="305" t="s">
        <v>75</v>
      </c>
      <c r="Q106" s="305" t="s">
        <v>491</v>
      </c>
      <c r="R106" s="305" t="s">
        <v>75</v>
      </c>
      <c r="S106" s="305" t="s">
        <v>132</v>
      </c>
      <c r="T106" s="305">
        <v>5.44</v>
      </c>
      <c r="U106" s="305">
        <v>4</v>
      </c>
      <c r="V106" s="305">
        <v>8.7200000000000006</v>
      </c>
      <c r="W106" s="307" t="s">
        <v>148</v>
      </c>
      <c r="Y106" s="371"/>
      <c r="Z106" s="371"/>
      <c r="AA106" s="371"/>
      <c r="AB106" s="371"/>
      <c r="AC106" s="371"/>
      <c r="AD106" s="371"/>
      <c r="AE106" s="371"/>
      <c r="AF106" s="371"/>
      <c r="AG106" s="371"/>
      <c r="AH106" s="371"/>
      <c r="AI106" s="371"/>
      <c r="AJ106" s="371"/>
      <c r="AK106" s="371"/>
      <c r="AL106" s="371"/>
      <c r="AM106" s="371"/>
      <c r="AN106" s="371"/>
      <c r="AO106" s="371"/>
      <c r="AP106" s="371"/>
      <c r="AQ106" s="371"/>
      <c r="AR106" s="371"/>
      <c r="AS106" s="371"/>
      <c r="AT106" s="371"/>
      <c r="AU106" s="371"/>
      <c r="AV106" s="371"/>
      <c r="AW106" s="371"/>
      <c r="AX106" s="371"/>
      <c r="AY106" s="371"/>
      <c r="AZ106" s="371"/>
      <c r="BA106" s="371"/>
      <c r="BB106" s="371"/>
      <c r="BC106" s="371"/>
      <c r="BD106" s="371"/>
      <c r="BE106" s="371"/>
      <c r="BF106" s="371"/>
      <c r="BG106" s="371"/>
      <c r="BH106" s="371"/>
      <c r="BI106" s="371"/>
      <c r="BJ106" s="371"/>
      <c r="BK106" s="371"/>
      <c r="BL106" s="371"/>
      <c r="BM106" s="371"/>
      <c r="BN106" s="371"/>
      <c r="BO106" s="371"/>
      <c r="BP106" s="371"/>
      <c r="BQ106" s="371"/>
      <c r="BR106" s="371"/>
      <c r="BS106" s="371"/>
      <c r="BT106" s="371"/>
      <c r="BU106" s="371"/>
      <c r="BV106" s="371"/>
      <c r="BW106" s="371"/>
      <c r="BX106" s="371"/>
      <c r="BY106" s="371"/>
      <c r="BZ106" s="371"/>
      <c r="CA106" s="371"/>
      <c r="CB106" s="371"/>
      <c r="CC106" s="371"/>
      <c r="CD106" s="371"/>
      <c r="CE106" s="371"/>
      <c r="CF106" s="371"/>
      <c r="CG106" s="371"/>
      <c r="CH106" s="371"/>
      <c r="CI106" s="371"/>
      <c r="CJ106" s="371"/>
      <c r="CK106" s="371"/>
      <c r="CL106" s="371"/>
      <c r="CM106" s="371"/>
      <c r="CN106" s="371"/>
      <c r="CO106" s="371"/>
      <c r="CP106" s="371"/>
      <c r="CQ106" s="371"/>
      <c r="CR106" s="371"/>
      <c r="CS106" s="371"/>
      <c r="CT106" s="371"/>
      <c r="CU106" s="371"/>
      <c r="CV106" s="371"/>
      <c r="CW106" s="371"/>
      <c r="CX106" s="371"/>
      <c r="CY106" s="371"/>
      <c r="CZ106" s="371"/>
      <c r="DA106" s="371"/>
      <c r="DB106" s="371"/>
      <c r="DC106" s="371"/>
      <c r="DD106" s="371"/>
      <c r="DE106" s="371"/>
      <c r="DF106" s="371"/>
      <c r="DG106" s="371"/>
      <c r="DH106" s="371"/>
      <c r="DI106" s="371"/>
      <c r="DJ106" s="371"/>
      <c r="DK106" s="371"/>
      <c r="DL106" s="371"/>
      <c r="DM106" s="371"/>
      <c r="DN106" s="371"/>
      <c r="DO106" s="371"/>
      <c r="DP106" s="371"/>
      <c r="DQ106" s="371"/>
      <c r="DR106" s="371"/>
      <c r="DS106" s="371"/>
      <c r="DT106" s="371"/>
      <c r="DU106" s="371"/>
      <c r="DV106" s="371"/>
      <c r="DW106" s="371"/>
      <c r="DX106" s="371"/>
      <c r="DY106" s="371"/>
      <c r="DZ106" s="371"/>
      <c r="EA106" s="371"/>
      <c r="EB106" s="371"/>
      <c r="EC106" s="371"/>
      <c r="ED106" s="371"/>
      <c r="EE106" s="371"/>
      <c r="EF106" s="371"/>
      <c r="EG106" s="371"/>
      <c r="EH106" s="371"/>
      <c r="EI106" s="371"/>
      <c r="EJ106" s="371"/>
      <c r="EK106" s="371"/>
      <c r="EL106" s="371"/>
      <c r="EM106" s="371"/>
      <c r="EN106" s="371"/>
      <c r="EO106" s="371"/>
      <c r="EP106" s="371"/>
      <c r="EQ106" s="371"/>
      <c r="ER106" s="371"/>
      <c r="ES106" s="371"/>
      <c r="ET106" s="371"/>
      <c r="EU106" s="371"/>
      <c r="EV106" s="371"/>
      <c r="EW106" s="371"/>
      <c r="EX106" s="371"/>
      <c r="EY106" s="371"/>
      <c r="EZ106" s="371"/>
      <c r="FA106" s="371"/>
      <c r="FB106" s="371"/>
      <c r="FC106" s="371"/>
      <c r="FD106" s="371"/>
      <c r="FE106" s="371"/>
      <c r="FF106" s="371"/>
      <c r="FG106" s="371"/>
      <c r="FH106" s="371"/>
      <c r="FI106" s="371"/>
      <c r="FJ106" s="371"/>
      <c r="FK106" s="371"/>
      <c r="FL106" s="371"/>
      <c r="FM106" s="371"/>
      <c r="FN106" s="371"/>
      <c r="FO106" s="371"/>
      <c r="FP106" s="371"/>
      <c r="FQ106" s="371"/>
      <c r="FR106" s="371"/>
      <c r="FS106" s="371"/>
      <c r="FT106" s="371"/>
      <c r="FU106" s="371"/>
      <c r="FV106" s="371"/>
      <c r="FW106" s="371"/>
      <c r="FX106" s="371"/>
      <c r="FY106" s="371"/>
      <c r="FZ106" s="371"/>
      <c r="GA106" s="371"/>
      <c r="GB106" s="371"/>
    </row>
    <row r="107" spans="1:212" s="403" customFormat="1" ht="12.75" customHeight="1">
      <c r="A107" s="608"/>
      <c r="B107" s="219" t="s">
        <v>504</v>
      </c>
      <c r="C107" s="229">
        <v>6.22</v>
      </c>
      <c r="D107" s="226"/>
      <c r="E107" s="226"/>
      <c r="F107" s="226"/>
      <c r="G107" s="227" t="s">
        <v>132</v>
      </c>
      <c r="H107" s="227">
        <v>3.1</v>
      </c>
      <c r="I107" s="609">
        <v>270</v>
      </c>
      <c r="J107" s="227" t="s">
        <v>132</v>
      </c>
      <c r="K107" s="227" t="s">
        <v>133</v>
      </c>
      <c r="L107" s="219">
        <v>6.4</v>
      </c>
      <c r="M107" s="229">
        <v>90</v>
      </c>
      <c r="N107" s="227">
        <v>20</v>
      </c>
      <c r="O107" s="646">
        <v>6.8</v>
      </c>
      <c r="P107" s="227">
        <v>0.7</v>
      </c>
      <c r="Q107" s="227">
        <v>0.3</v>
      </c>
      <c r="R107" s="227">
        <v>1.7</v>
      </c>
      <c r="S107" s="227">
        <v>200</v>
      </c>
      <c r="T107" s="227">
        <v>2.23</v>
      </c>
      <c r="U107" s="227">
        <v>30</v>
      </c>
      <c r="V107" s="227">
        <v>6.43</v>
      </c>
      <c r="W107" s="219">
        <v>3</v>
      </c>
      <c r="X107" s="10"/>
      <c r="Y107" s="371"/>
      <c r="Z107" s="369"/>
      <c r="AA107" s="369"/>
      <c r="AB107" s="369"/>
      <c r="AC107" s="369"/>
      <c r="AD107" s="369"/>
      <c r="AE107" s="369"/>
      <c r="AF107" s="369"/>
      <c r="AG107" s="369"/>
      <c r="AH107" s="369"/>
      <c r="AI107" s="369"/>
      <c r="AJ107" s="369"/>
      <c r="AK107" s="369"/>
      <c r="AL107" s="369"/>
      <c r="AM107" s="369"/>
      <c r="AN107" s="369"/>
      <c r="AO107" s="369"/>
      <c r="AP107" s="369"/>
      <c r="AQ107" s="369"/>
      <c r="AR107" s="369"/>
      <c r="AS107" s="369"/>
      <c r="AT107" s="369"/>
      <c r="AU107" s="369"/>
      <c r="AV107" s="369"/>
      <c r="AW107" s="369"/>
      <c r="AX107" s="369"/>
      <c r="AY107" s="369"/>
      <c r="AZ107" s="369"/>
      <c r="BA107" s="369"/>
      <c r="BB107" s="369"/>
      <c r="BC107" s="369"/>
      <c r="BD107" s="369"/>
      <c r="BE107" s="369"/>
      <c r="BF107" s="369"/>
      <c r="BG107" s="369"/>
      <c r="BH107" s="369"/>
      <c r="BI107" s="369"/>
      <c r="BJ107" s="369"/>
      <c r="BK107" s="369"/>
      <c r="BL107" s="369"/>
      <c r="BM107" s="369"/>
      <c r="BN107" s="369"/>
      <c r="BO107" s="369"/>
      <c r="BP107" s="369"/>
      <c r="BQ107" s="369"/>
      <c r="BR107" s="369"/>
      <c r="BS107" s="369"/>
      <c r="BT107" s="369"/>
      <c r="BU107" s="369"/>
      <c r="BV107" s="369"/>
      <c r="BW107" s="369"/>
      <c r="BX107" s="369"/>
      <c r="BY107" s="369"/>
      <c r="BZ107" s="369"/>
      <c r="CA107" s="369"/>
      <c r="CB107" s="369"/>
      <c r="CC107" s="369"/>
      <c r="CD107" s="369"/>
      <c r="CE107" s="369"/>
      <c r="CF107" s="369"/>
      <c r="CG107" s="369"/>
      <c r="CH107" s="369"/>
      <c r="CI107" s="369"/>
      <c r="CJ107" s="369"/>
      <c r="CK107" s="369"/>
      <c r="CL107" s="369"/>
      <c r="CM107" s="369"/>
      <c r="CN107" s="369"/>
      <c r="CO107" s="369"/>
      <c r="CP107" s="369"/>
      <c r="CQ107" s="369"/>
      <c r="CR107" s="369"/>
      <c r="CS107" s="369"/>
      <c r="CT107" s="369"/>
      <c r="CU107" s="369"/>
      <c r="CV107" s="369"/>
      <c r="CW107" s="369"/>
      <c r="CX107" s="369"/>
      <c r="CY107" s="369"/>
      <c r="CZ107" s="369"/>
      <c r="DA107" s="369"/>
      <c r="DB107" s="369"/>
      <c r="DC107" s="369"/>
      <c r="DD107" s="369"/>
      <c r="DE107" s="369"/>
      <c r="DF107" s="369"/>
      <c r="DG107" s="369"/>
      <c r="DH107" s="369"/>
      <c r="DI107" s="369"/>
      <c r="DJ107" s="369"/>
      <c r="DK107" s="369"/>
      <c r="DL107" s="369"/>
      <c r="DM107" s="369"/>
      <c r="DN107" s="369"/>
      <c r="DO107" s="369"/>
      <c r="DP107" s="369"/>
      <c r="DQ107" s="369"/>
      <c r="DR107" s="369"/>
      <c r="DS107" s="369"/>
      <c r="DT107" s="369"/>
      <c r="DU107" s="369"/>
      <c r="DV107" s="369"/>
      <c r="DW107" s="369"/>
      <c r="DX107" s="369"/>
      <c r="DY107" s="369"/>
      <c r="DZ107" s="369"/>
      <c r="EA107" s="369"/>
      <c r="EB107" s="369"/>
      <c r="EC107" s="369"/>
      <c r="ED107" s="369"/>
      <c r="EE107" s="369"/>
      <c r="EF107" s="369"/>
      <c r="EG107" s="369"/>
      <c r="EH107" s="369"/>
      <c r="EI107" s="369"/>
      <c r="EJ107" s="369"/>
      <c r="EK107" s="369"/>
      <c r="EL107" s="369"/>
      <c r="EM107" s="369"/>
      <c r="EN107" s="369"/>
      <c r="EO107" s="369"/>
      <c r="EP107" s="369"/>
      <c r="EQ107" s="369"/>
      <c r="ER107" s="369"/>
      <c r="ES107" s="369"/>
      <c r="ET107" s="369"/>
      <c r="EU107" s="369"/>
      <c r="EV107" s="369"/>
      <c r="EW107" s="369"/>
      <c r="EX107" s="369"/>
      <c r="EY107" s="369"/>
      <c r="EZ107" s="369"/>
      <c r="FA107" s="369"/>
      <c r="FB107" s="369"/>
      <c r="FC107" s="369"/>
      <c r="FD107" s="369"/>
      <c r="FE107" s="369"/>
      <c r="FF107" s="369"/>
      <c r="FG107" s="369"/>
      <c r="FH107" s="369"/>
      <c r="FI107" s="369"/>
      <c r="FJ107" s="369"/>
      <c r="FK107" s="369"/>
      <c r="FL107" s="369"/>
      <c r="FM107" s="369"/>
      <c r="FN107" s="369"/>
      <c r="FO107" s="369"/>
      <c r="FP107" s="369"/>
      <c r="FQ107" s="369"/>
      <c r="FR107" s="369"/>
      <c r="FS107" s="369"/>
      <c r="FT107" s="369"/>
      <c r="FU107" s="369"/>
      <c r="FV107" s="369"/>
      <c r="FW107" s="369"/>
      <c r="FX107" s="369"/>
      <c r="FY107" s="369"/>
      <c r="FZ107" s="369"/>
      <c r="GA107" s="369"/>
      <c r="GB107" s="369"/>
    </row>
    <row r="108" spans="1:212" s="10" customFormat="1" ht="12.75" customHeight="1">
      <c r="A108" s="237" t="s">
        <v>66</v>
      </c>
      <c r="B108" s="400" t="s">
        <v>200</v>
      </c>
      <c r="C108" s="123">
        <v>6.88</v>
      </c>
      <c r="D108" s="123"/>
      <c r="E108" s="311"/>
      <c r="F108" s="527"/>
      <c r="G108" s="311" t="s">
        <v>132</v>
      </c>
      <c r="H108" s="301">
        <v>6.8</v>
      </c>
      <c r="I108" s="123">
        <v>30</v>
      </c>
      <c r="J108" s="311" t="s">
        <v>132</v>
      </c>
      <c r="K108" s="311" t="s">
        <v>133</v>
      </c>
      <c r="L108" s="308">
        <v>19.100000000000001</v>
      </c>
      <c r="M108" s="123" t="s">
        <v>137</v>
      </c>
      <c r="N108" s="311">
        <v>60</v>
      </c>
      <c r="O108" s="123">
        <v>35.5</v>
      </c>
      <c r="P108" s="311" t="s">
        <v>529</v>
      </c>
      <c r="Q108" s="311" t="s">
        <v>530</v>
      </c>
      <c r="R108" s="311" t="s">
        <v>140</v>
      </c>
      <c r="S108" s="311" t="s">
        <v>139</v>
      </c>
      <c r="T108" s="311">
        <v>10.7</v>
      </c>
      <c r="U108" s="311">
        <v>11</v>
      </c>
      <c r="V108" s="311">
        <v>11.5</v>
      </c>
      <c r="W108" s="308" t="s">
        <v>140</v>
      </c>
      <c r="Y108" s="371"/>
      <c r="Z108" s="371"/>
      <c r="AA108" s="371"/>
      <c r="AB108" s="371"/>
      <c r="AC108" s="371"/>
      <c r="AD108" s="371"/>
      <c r="AE108" s="371"/>
      <c r="AF108" s="371"/>
      <c r="AG108" s="371"/>
      <c r="AH108" s="371"/>
      <c r="AI108" s="371"/>
      <c r="AJ108" s="371"/>
      <c r="AK108" s="371"/>
      <c r="AL108" s="371"/>
      <c r="AM108" s="371"/>
      <c r="AN108" s="371"/>
      <c r="AO108" s="371"/>
      <c r="AP108" s="371"/>
      <c r="AQ108" s="371"/>
      <c r="AR108" s="371"/>
      <c r="AS108" s="371"/>
      <c r="AT108" s="371"/>
      <c r="AU108" s="371"/>
      <c r="AV108" s="371"/>
      <c r="AW108" s="371"/>
      <c r="AX108" s="371"/>
      <c r="AY108" s="371"/>
      <c r="AZ108" s="371"/>
      <c r="BA108" s="371"/>
      <c r="BB108" s="371"/>
      <c r="BC108" s="371"/>
      <c r="BD108" s="371"/>
      <c r="BE108" s="371"/>
      <c r="BF108" s="371"/>
      <c r="BG108" s="371"/>
      <c r="BH108" s="371"/>
      <c r="BI108" s="371"/>
      <c r="BJ108" s="371"/>
      <c r="BK108" s="371"/>
      <c r="BL108" s="371"/>
      <c r="BM108" s="371"/>
      <c r="BN108" s="371"/>
      <c r="BO108" s="371"/>
      <c r="BP108" s="371"/>
      <c r="BQ108" s="371"/>
      <c r="BR108" s="371"/>
      <c r="BS108" s="371"/>
      <c r="BT108" s="371"/>
      <c r="BU108" s="371"/>
      <c r="BV108" s="371"/>
      <c r="BW108" s="371"/>
      <c r="BX108" s="371"/>
      <c r="BY108" s="371"/>
      <c r="BZ108" s="371"/>
      <c r="CA108" s="371"/>
      <c r="CB108" s="371"/>
      <c r="CC108" s="371"/>
      <c r="CD108" s="371"/>
      <c r="CE108" s="371"/>
      <c r="CF108" s="371"/>
      <c r="CG108" s="371"/>
      <c r="CH108" s="371"/>
      <c r="CI108" s="371"/>
      <c r="CJ108" s="371"/>
      <c r="CK108" s="371"/>
      <c r="CL108" s="371"/>
      <c r="CM108" s="371"/>
      <c r="CN108" s="371"/>
      <c r="CO108" s="371"/>
      <c r="CP108" s="371"/>
      <c r="CQ108" s="371"/>
      <c r="CR108" s="371"/>
      <c r="CS108" s="371"/>
      <c r="CT108" s="371"/>
      <c r="CU108" s="371"/>
      <c r="CV108" s="371"/>
      <c r="CW108" s="371"/>
      <c r="CX108" s="371"/>
      <c r="CY108" s="371"/>
      <c r="CZ108" s="371"/>
      <c r="DA108" s="371"/>
      <c r="DB108" s="371"/>
      <c r="DC108" s="371"/>
      <c r="DD108" s="371"/>
      <c r="DE108" s="371"/>
      <c r="DF108" s="371"/>
      <c r="DG108" s="371"/>
      <c r="DH108" s="371"/>
      <c r="DI108" s="371"/>
      <c r="DJ108" s="371"/>
      <c r="DK108" s="371"/>
      <c r="DL108" s="371"/>
      <c r="DM108" s="371"/>
      <c r="DN108" s="371"/>
      <c r="DO108" s="371"/>
      <c r="DP108" s="371"/>
      <c r="DQ108" s="371"/>
      <c r="DR108" s="371"/>
      <c r="DS108" s="371"/>
      <c r="DT108" s="371"/>
      <c r="DU108" s="371"/>
      <c r="DV108" s="371"/>
      <c r="DW108" s="371"/>
      <c r="DX108" s="371"/>
      <c r="DY108" s="371"/>
      <c r="DZ108" s="371"/>
      <c r="EA108" s="371"/>
      <c r="EB108" s="371"/>
      <c r="EC108" s="371"/>
      <c r="ED108" s="371"/>
      <c r="EE108" s="371"/>
      <c r="EF108" s="371"/>
      <c r="EG108" s="371"/>
      <c r="EH108" s="371"/>
      <c r="EI108" s="371"/>
      <c r="EJ108" s="371"/>
      <c r="EK108" s="371"/>
      <c r="EL108" s="371"/>
      <c r="EM108" s="371"/>
      <c r="EN108" s="371"/>
      <c r="EO108" s="371"/>
      <c r="EP108" s="371"/>
      <c r="EQ108" s="371"/>
      <c r="ER108" s="371"/>
      <c r="ES108" s="371"/>
      <c r="ET108" s="371"/>
      <c r="EU108" s="371"/>
      <c r="EV108" s="371"/>
      <c r="EW108" s="371"/>
      <c r="EX108" s="371"/>
      <c r="EY108" s="371"/>
      <c r="EZ108" s="371"/>
      <c r="FA108" s="371"/>
      <c r="FB108" s="371"/>
      <c r="FC108" s="371"/>
      <c r="FD108" s="371"/>
      <c r="FE108" s="371"/>
      <c r="FF108" s="371"/>
      <c r="FG108" s="371"/>
      <c r="FH108" s="371"/>
      <c r="FI108" s="371"/>
      <c r="FJ108" s="371"/>
      <c r="FK108" s="371"/>
      <c r="FL108" s="371"/>
      <c r="FM108" s="371"/>
      <c r="FN108" s="371"/>
      <c r="FO108" s="371"/>
      <c r="FP108" s="371"/>
    </row>
    <row r="109" spans="1:212" s="10" customFormat="1" ht="12.75" customHeight="1">
      <c r="A109" s="217"/>
      <c r="B109" s="208" t="s">
        <v>198</v>
      </c>
      <c r="C109" s="209">
        <v>6.82</v>
      </c>
      <c r="D109" s="209"/>
      <c r="E109" s="204"/>
      <c r="F109" s="547"/>
      <c r="G109" s="204" t="s">
        <v>132</v>
      </c>
      <c r="H109" s="215">
        <v>6.8</v>
      </c>
      <c r="I109" s="209">
        <v>60</v>
      </c>
      <c r="J109" s="204" t="s">
        <v>132</v>
      </c>
      <c r="K109" s="204">
        <v>10</v>
      </c>
      <c r="L109" s="210">
        <v>17.5</v>
      </c>
      <c r="M109" s="209" t="s">
        <v>137</v>
      </c>
      <c r="N109" s="204">
        <v>50</v>
      </c>
      <c r="O109" s="209">
        <v>39.700000000000003</v>
      </c>
      <c r="P109" s="204" t="s">
        <v>529</v>
      </c>
      <c r="Q109" s="204" t="s">
        <v>530</v>
      </c>
      <c r="R109" s="204" t="s">
        <v>140</v>
      </c>
      <c r="S109" s="204" t="s">
        <v>139</v>
      </c>
      <c r="T109" s="204">
        <v>11.3</v>
      </c>
      <c r="U109" s="204">
        <v>5</v>
      </c>
      <c r="V109" s="204">
        <v>18.100000000000001</v>
      </c>
      <c r="W109" s="210" t="s">
        <v>140</v>
      </c>
      <c r="Y109" s="371"/>
      <c r="Z109" s="371"/>
      <c r="AA109" s="371"/>
      <c r="AB109" s="371"/>
      <c r="AC109" s="371"/>
      <c r="AD109" s="371"/>
      <c r="AE109" s="371"/>
      <c r="AF109" s="371"/>
      <c r="AG109" s="371"/>
      <c r="AH109" s="371"/>
      <c r="AI109" s="371"/>
      <c r="AJ109" s="371"/>
      <c r="AK109" s="371"/>
      <c r="AL109" s="371"/>
      <c r="AM109" s="371"/>
      <c r="AN109" s="371"/>
      <c r="AO109" s="371"/>
      <c r="AP109" s="371"/>
      <c r="AQ109" s="371"/>
      <c r="AR109" s="371"/>
      <c r="AS109" s="371"/>
      <c r="AT109" s="371"/>
      <c r="AU109" s="371"/>
      <c r="AV109" s="371"/>
      <c r="AW109" s="371"/>
      <c r="AX109" s="371"/>
      <c r="AY109" s="371"/>
      <c r="AZ109" s="371"/>
      <c r="BA109" s="371"/>
      <c r="BB109" s="371"/>
      <c r="BC109" s="371"/>
      <c r="BD109" s="371"/>
      <c r="BE109" s="371"/>
      <c r="BF109" s="371"/>
      <c r="BG109" s="371"/>
      <c r="BH109" s="371"/>
      <c r="BI109" s="371"/>
      <c r="BJ109" s="371"/>
      <c r="BK109" s="371"/>
      <c r="BL109" s="371"/>
      <c r="BM109" s="371"/>
      <c r="BN109" s="371"/>
      <c r="BO109" s="371"/>
      <c r="BP109" s="371"/>
      <c r="BQ109" s="371"/>
      <c r="BR109" s="371"/>
      <c r="BS109" s="371"/>
      <c r="BT109" s="371"/>
      <c r="BU109" s="371"/>
      <c r="BV109" s="371"/>
      <c r="BW109" s="371"/>
      <c r="BX109" s="371"/>
      <c r="BY109" s="371"/>
      <c r="BZ109" s="371"/>
      <c r="CA109" s="371"/>
      <c r="CB109" s="371"/>
      <c r="CC109" s="371"/>
      <c r="CD109" s="371"/>
      <c r="CE109" s="371"/>
      <c r="CF109" s="371"/>
      <c r="CG109" s="371"/>
      <c r="CH109" s="371"/>
      <c r="CI109" s="371"/>
      <c r="CJ109" s="371"/>
      <c r="CK109" s="371"/>
      <c r="CL109" s="371"/>
      <c r="CM109" s="371"/>
      <c r="CN109" s="371"/>
      <c r="CO109" s="371"/>
      <c r="CP109" s="371"/>
      <c r="CQ109" s="371"/>
      <c r="CR109" s="371"/>
      <c r="CS109" s="371"/>
      <c r="CT109" s="371"/>
      <c r="CU109" s="371"/>
      <c r="CV109" s="371"/>
      <c r="CW109" s="371"/>
      <c r="CX109" s="371"/>
      <c r="CY109" s="371"/>
      <c r="CZ109" s="371"/>
      <c r="DA109" s="371"/>
      <c r="DB109" s="371"/>
      <c r="DC109" s="371"/>
      <c r="DD109" s="371"/>
      <c r="DE109" s="371"/>
      <c r="DF109" s="371"/>
      <c r="DG109" s="371"/>
      <c r="DH109" s="371"/>
      <c r="DI109" s="371"/>
      <c r="DJ109" s="371"/>
      <c r="DK109" s="371"/>
      <c r="DL109" s="371"/>
      <c r="DM109" s="371"/>
      <c r="DN109" s="371"/>
      <c r="DO109" s="371"/>
      <c r="DP109" s="371"/>
      <c r="DQ109" s="371"/>
      <c r="DR109" s="371"/>
      <c r="DS109" s="371"/>
      <c r="DT109" s="371"/>
      <c r="DU109" s="371"/>
      <c r="DV109" s="371"/>
      <c r="DW109" s="371"/>
      <c r="DX109" s="371"/>
      <c r="DY109" s="371"/>
      <c r="DZ109" s="371"/>
      <c r="EA109" s="371"/>
      <c r="EB109" s="371"/>
      <c r="EC109" s="371"/>
      <c r="ED109" s="371"/>
      <c r="EE109" s="371"/>
      <c r="EF109" s="371"/>
      <c r="EG109" s="371"/>
      <c r="EH109" s="371"/>
      <c r="EI109" s="371"/>
      <c r="EJ109" s="371"/>
      <c r="EK109" s="371"/>
      <c r="EL109" s="371"/>
      <c r="EM109" s="371"/>
      <c r="EN109" s="371"/>
      <c r="EO109" s="371"/>
      <c r="EP109" s="371"/>
      <c r="EQ109" s="371"/>
      <c r="ER109" s="371"/>
      <c r="ES109" s="371"/>
      <c r="ET109" s="371"/>
      <c r="EU109" s="371"/>
      <c r="EV109" s="371"/>
      <c r="EW109" s="371"/>
      <c r="EX109" s="371"/>
      <c r="EY109" s="371"/>
      <c r="EZ109" s="371"/>
      <c r="FA109" s="371"/>
      <c r="FB109" s="371"/>
      <c r="FC109" s="371"/>
      <c r="FD109" s="371"/>
      <c r="FE109" s="371"/>
      <c r="FF109" s="371"/>
      <c r="FG109" s="371"/>
      <c r="FH109" s="371"/>
      <c r="FI109" s="371"/>
      <c r="FJ109" s="371"/>
      <c r="FK109" s="371"/>
      <c r="FL109" s="371"/>
      <c r="FM109" s="371"/>
      <c r="FN109" s="371"/>
      <c r="FO109" s="371"/>
      <c r="FP109" s="371"/>
    </row>
    <row r="110" spans="1:212" s="10" customFormat="1" ht="12.75" customHeight="1">
      <c r="A110" s="217"/>
      <c r="B110" s="208" t="s">
        <v>214</v>
      </c>
      <c r="C110" s="209">
        <v>6.75</v>
      </c>
      <c r="D110" s="209"/>
      <c r="E110" s="204"/>
      <c r="F110" s="547"/>
      <c r="G110" s="204" t="s">
        <v>132</v>
      </c>
      <c r="H110" s="215">
        <v>6.2</v>
      </c>
      <c r="I110" s="209">
        <v>60</v>
      </c>
      <c r="J110" s="204">
        <v>120</v>
      </c>
      <c r="K110" s="204" t="s">
        <v>133</v>
      </c>
      <c r="L110" s="210">
        <v>19.600000000000001</v>
      </c>
      <c r="M110" s="209">
        <v>6</v>
      </c>
      <c r="N110" s="204" t="s">
        <v>132</v>
      </c>
      <c r="O110" s="209">
        <v>31.9</v>
      </c>
      <c r="P110" s="204" t="s">
        <v>75</v>
      </c>
      <c r="Q110" s="204" t="s">
        <v>75</v>
      </c>
      <c r="R110" s="204" t="s">
        <v>75</v>
      </c>
      <c r="S110" s="204" t="s">
        <v>132</v>
      </c>
      <c r="T110" s="204">
        <v>10.3</v>
      </c>
      <c r="U110" s="204">
        <v>17</v>
      </c>
      <c r="V110" s="204">
        <v>11</v>
      </c>
      <c r="W110" s="210" t="s">
        <v>148</v>
      </c>
      <c r="Y110" s="371"/>
      <c r="Z110" s="371"/>
      <c r="AA110" s="371"/>
      <c r="AB110" s="371"/>
      <c r="AC110" s="371"/>
      <c r="AD110" s="371"/>
      <c r="AE110" s="371"/>
      <c r="AF110" s="371"/>
      <c r="AG110" s="371"/>
      <c r="AH110" s="371"/>
      <c r="AI110" s="371"/>
      <c r="AJ110" s="371"/>
      <c r="AK110" s="371"/>
      <c r="AL110" s="371"/>
      <c r="AM110" s="371"/>
      <c r="AN110" s="371"/>
      <c r="AO110" s="371"/>
      <c r="AP110" s="371"/>
      <c r="AQ110" s="371"/>
      <c r="AR110" s="371"/>
      <c r="AS110" s="371"/>
      <c r="AT110" s="371"/>
      <c r="AU110" s="371"/>
      <c r="AV110" s="371"/>
      <c r="AW110" s="371"/>
      <c r="AX110" s="371"/>
      <c r="AY110" s="371"/>
      <c r="AZ110" s="371"/>
      <c r="BA110" s="371"/>
      <c r="BB110" s="371"/>
      <c r="BC110" s="371"/>
      <c r="BD110" s="371"/>
      <c r="BE110" s="371"/>
      <c r="BF110" s="371"/>
      <c r="BG110" s="371"/>
      <c r="BH110" s="371"/>
      <c r="BI110" s="371"/>
      <c r="BJ110" s="371"/>
      <c r="BK110" s="371"/>
      <c r="BL110" s="371"/>
      <c r="BM110" s="371"/>
      <c r="BN110" s="371"/>
      <c r="BO110" s="371"/>
      <c r="BP110" s="371"/>
      <c r="BQ110" s="371"/>
      <c r="BR110" s="371"/>
      <c r="BS110" s="371"/>
      <c r="BT110" s="371"/>
      <c r="BU110" s="371"/>
      <c r="BV110" s="371"/>
      <c r="BW110" s="371"/>
      <c r="BX110" s="371"/>
      <c r="BY110" s="371"/>
      <c r="BZ110" s="371"/>
      <c r="CA110" s="371"/>
      <c r="CB110" s="371"/>
      <c r="CC110" s="371"/>
      <c r="CD110" s="371"/>
      <c r="CE110" s="371"/>
      <c r="CF110" s="371"/>
      <c r="CG110" s="371"/>
      <c r="CH110" s="371"/>
      <c r="CI110" s="371"/>
      <c r="CJ110" s="371"/>
      <c r="CK110" s="371"/>
      <c r="CL110" s="371"/>
      <c r="CM110" s="371"/>
      <c r="CN110" s="371"/>
      <c r="CO110" s="371"/>
      <c r="CP110" s="371"/>
      <c r="CQ110" s="371"/>
      <c r="CR110" s="371"/>
      <c r="CS110" s="371"/>
      <c r="CT110" s="371"/>
      <c r="CU110" s="371"/>
      <c r="CV110" s="371"/>
      <c r="CW110" s="371"/>
      <c r="CX110" s="371"/>
      <c r="CY110" s="371"/>
      <c r="CZ110" s="371"/>
      <c r="DA110" s="371"/>
      <c r="DB110" s="371"/>
      <c r="DC110" s="371"/>
      <c r="DD110" s="371"/>
      <c r="DE110" s="371"/>
      <c r="DF110" s="371"/>
      <c r="DG110" s="371"/>
      <c r="DH110" s="371"/>
      <c r="DI110" s="371"/>
      <c r="DJ110" s="371"/>
      <c r="DK110" s="371"/>
      <c r="DL110" s="371"/>
      <c r="DM110" s="371"/>
      <c r="DN110" s="371"/>
      <c r="DO110" s="371"/>
      <c r="DP110" s="371"/>
      <c r="DQ110" s="371"/>
      <c r="DR110" s="371"/>
      <c r="DS110" s="371"/>
      <c r="DT110" s="371"/>
      <c r="DU110" s="371"/>
      <c r="DV110" s="371"/>
      <c r="DW110" s="371"/>
      <c r="DX110" s="371"/>
      <c r="DY110" s="371"/>
      <c r="DZ110" s="371"/>
      <c r="EA110" s="371"/>
      <c r="EB110" s="371"/>
      <c r="EC110" s="371"/>
      <c r="ED110" s="371"/>
      <c r="EE110" s="371"/>
      <c r="EF110" s="371"/>
      <c r="EG110" s="371"/>
      <c r="EH110" s="371"/>
      <c r="EI110" s="371"/>
      <c r="EJ110" s="371"/>
      <c r="EK110" s="371"/>
      <c r="EL110" s="371"/>
      <c r="EM110" s="371"/>
      <c r="EN110" s="371"/>
      <c r="EO110" s="371"/>
      <c r="EP110" s="371"/>
      <c r="EQ110" s="371"/>
      <c r="ER110" s="371"/>
      <c r="ES110" s="371"/>
      <c r="ET110" s="371"/>
      <c r="EU110" s="371"/>
      <c r="EV110" s="371"/>
      <c r="EW110" s="371"/>
      <c r="EX110" s="371"/>
      <c r="EY110" s="371"/>
      <c r="EZ110" s="371"/>
      <c r="FA110" s="371"/>
      <c r="FB110" s="371"/>
      <c r="FC110" s="371"/>
      <c r="FD110" s="371"/>
      <c r="FE110" s="371"/>
      <c r="FF110" s="371"/>
      <c r="FG110" s="371"/>
      <c r="FH110" s="371"/>
      <c r="FI110" s="371"/>
      <c r="FJ110" s="371"/>
      <c r="FK110" s="371"/>
      <c r="FL110" s="371"/>
      <c r="FM110" s="371"/>
      <c r="FN110" s="371"/>
      <c r="FO110" s="371"/>
      <c r="FP110" s="371"/>
    </row>
    <row r="111" spans="1:212" s="10" customFormat="1" ht="12.75" customHeight="1">
      <c r="A111" s="217"/>
      <c r="B111" s="208" t="s">
        <v>131</v>
      </c>
      <c r="C111" s="378">
        <v>7.17</v>
      </c>
      <c r="D111" s="209"/>
      <c r="E111" s="209"/>
      <c r="F111" s="566"/>
      <c r="G111" s="215" t="s">
        <v>132</v>
      </c>
      <c r="H111" s="215">
        <v>6.4</v>
      </c>
      <c r="I111" s="378">
        <v>50</v>
      </c>
      <c r="J111" s="215">
        <v>60</v>
      </c>
      <c r="K111" s="215" t="s">
        <v>133</v>
      </c>
      <c r="L111" s="210">
        <v>15.6</v>
      </c>
      <c r="M111" s="205" t="s">
        <v>132</v>
      </c>
      <c r="N111" s="215">
        <v>20</v>
      </c>
      <c r="O111" s="378">
        <v>36.799999999999997</v>
      </c>
      <c r="P111" s="215" t="s">
        <v>529</v>
      </c>
      <c r="Q111" s="204" t="s">
        <v>530</v>
      </c>
      <c r="R111" s="215" t="s">
        <v>140</v>
      </c>
      <c r="S111" s="215">
        <v>40</v>
      </c>
      <c r="T111" s="215">
        <v>11.7</v>
      </c>
      <c r="U111" s="215" t="s">
        <v>138</v>
      </c>
      <c r="V111" s="215">
        <v>11.8</v>
      </c>
      <c r="W111" s="210" t="s">
        <v>148</v>
      </c>
      <c r="X111" s="371"/>
      <c r="Y111" s="371"/>
      <c r="Z111" s="371"/>
      <c r="AA111" s="371"/>
      <c r="AB111" s="371"/>
      <c r="AC111" s="371"/>
      <c r="AD111" s="371"/>
      <c r="AE111" s="371"/>
      <c r="AF111" s="371"/>
      <c r="AG111" s="371"/>
      <c r="AH111" s="371"/>
      <c r="AI111" s="371"/>
      <c r="AJ111" s="371"/>
      <c r="AK111" s="371"/>
      <c r="AL111" s="371"/>
      <c r="AM111" s="371"/>
      <c r="AN111" s="371"/>
      <c r="AO111" s="371"/>
      <c r="AP111" s="371"/>
      <c r="AQ111" s="371"/>
      <c r="AR111" s="371"/>
      <c r="AS111" s="371"/>
      <c r="AT111" s="371"/>
      <c r="AU111" s="371"/>
      <c r="AV111" s="371"/>
      <c r="AW111" s="371"/>
      <c r="AX111" s="371"/>
      <c r="AY111" s="371"/>
      <c r="AZ111" s="371"/>
      <c r="BA111" s="371"/>
      <c r="BB111" s="371"/>
      <c r="BC111" s="371"/>
      <c r="BD111" s="371"/>
      <c r="BE111" s="371"/>
      <c r="BF111" s="371"/>
      <c r="BG111" s="371"/>
      <c r="BH111" s="371"/>
      <c r="BI111" s="371"/>
      <c r="BJ111" s="371"/>
      <c r="BK111" s="371"/>
      <c r="BL111" s="371"/>
      <c r="BM111" s="371"/>
      <c r="BN111" s="371"/>
      <c r="BO111" s="371"/>
      <c r="BP111" s="371"/>
      <c r="BQ111" s="371"/>
      <c r="BR111" s="371"/>
      <c r="BS111" s="371"/>
      <c r="BT111" s="371"/>
      <c r="BU111" s="371"/>
      <c r="BV111" s="371"/>
      <c r="BW111" s="371"/>
      <c r="BX111" s="371"/>
      <c r="BY111" s="371"/>
      <c r="BZ111" s="371"/>
      <c r="CA111" s="371"/>
      <c r="CB111" s="371"/>
      <c r="CC111" s="371"/>
      <c r="CD111" s="371"/>
      <c r="CE111" s="371"/>
      <c r="CF111" s="371"/>
      <c r="CG111" s="371"/>
      <c r="CH111" s="371"/>
      <c r="CI111" s="371"/>
      <c r="CJ111" s="371"/>
      <c r="CK111" s="371"/>
      <c r="CL111" s="371"/>
      <c r="CM111" s="371"/>
      <c r="CN111" s="371"/>
      <c r="CO111" s="371"/>
      <c r="CP111" s="371"/>
      <c r="CQ111" s="371"/>
      <c r="CR111" s="371"/>
      <c r="CS111" s="371"/>
      <c r="CT111" s="371"/>
      <c r="CU111" s="371"/>
      <c r="CV111" s="371"/>
      <c r="CW111" s="371"/>
      <c r="CX111" s="371"/>
      <c r="CY111" s="371"/>
      <c r="CZ111" s="371"/>
      <c r="DA111" s="371"/>
      <c r="DB111" s="371"/>
      <c r="DC111" s="371"/>
      <c r="DD111" s="371"/>
      <c r="DE111" s="371"/>
      <c r="DF111" s="371"/>
      <c r="DG111" s="371"/>
      <c r="DH111" s="371"/>
      <c r="DI111" s="371"/>
      <c r="DJ111" s="371"/>
      <c r="DK111" s="371"/>
      <c r="DL111" s="371"/>
      <c r="DM111" s="371"/>
      <c r="DN111" s="371"/>
      <c r="DO111" s="371"/>
      <c r="DP111" s="371"/>
      <c r="DQ111" s="371"/>
      <c r="DR111" s="371"/>
      <c r="DS111" s="371"/>
      <c r="DT111" s="371"/>
      <c r="DU111" s="371"/>
      <c r="DV111" s="371"/>
      <c r="DW111" s="371"/>
      <c r="DX111" s="371"/>
      <c r="DY111" s="371"/>
      <c r="DZ111" s="371"/>
      <c r="EA111" s="371"/>
      <c r="EB111" s="371"/>
      <c r="EC111" s="371"/>
      <c r="ED111" s="371"/>
      <c r="EE111" s="371"/>
      <c r="EF111" s="371"/>
      <c r="EG111" s="371"/>
      <c r="EH111" s="371"/>
      <c r="EI111" s="371"/>
      <c r="EJ111" s="371"/>
      <c r="EK111" s="371"/>
      <c r="EL111" s="371"/>
      <c r="EM111" s="371"/>
      <c r="EN111" s="371"/>
      <c r="EO111" s="371"/>
      <c r="EP111" s="371"/>
      <c r="EQ111" s="371"/>
      <c r="ER111" s="371"/>
      <c r="ES111" s="371"/>
      <c r="ET111" s="371"/>
      <c r="EU111" s="371"/>
      <c r="EV111" s="371"/>
      <c r="EW111" s="371"/>
      <c r="EX111" s="371"/>
      <c r="EY111" s="371"/>
      <c r="EZ111" s="371"/>
      <c r="FA111" s="371"/>
      <c r="FB111" s="371"/>
      <c r="FC111" s="371"/>
      <c r="FD111" s="371"/>
      <c r="FE111" s="371"/>
      <c r="FF111" s="371"/>
      <c r="FG111" s="371"/>
      <c r="FH111" s="371"/>
      <c r="FI111" s="371"/>
      <c r="FJ111" s="371"/>
      <c r="FK111" s="371"/>
      <c r="FL111" s="371"/>
      <c r="FM111" s="371"/>
      <c r="FN111" s="371"/>
      <c r="FO111" s="371"/>
      <c r="FP111" s="371"/>
      <c r="FQ111" s="371"/>
      <c r="FR111" s="371"/>
      <c r="FS111" s="371"/>
      <c r="FT111" s="371"/>
      <c r="FU111" s="371"/>
      <c r="FV111" s="371"/>
      <c r="FW111" s="371"/>
      <c r="FX111" s="371"/>
      <c r="FY111" s="371"/>
      <c r="FZ111" s="371"/>
      <c r="GA111" s="371"/>
      <c r="GB111" s="371"/>
      <c r="GC111" s="371"/>
      <c r="GD111" s="371"/>
      <c r="GE111" s="371"/>
      <c r="GF111" s="371"/>
      <c r="GG111" s="371"/>
      <c r="GH111" s="371"/>
      <c r="GI111" s="371"/>
      <c r="GJ111" s="371"/>
      <c r="GK111" s="371"/>
      <c r="GL111" s="371"/>
      <c r="GM111" s="371"/>
      <c r="GN111" s="371"/>
      <c r="GO111" s="371"/>
      <c r="GP111" s="371"/>
      <c r="GQ111" s="371"/>
      <c r="GR111" s="371"/>
      <c r="GS111" s="371"/>
      <c r="GT111" s="371"/>
      <c r="GU111" s="371"/>
      <c r="GV111" s="371"/>
      <c r="GW111" s="371"/>
      <c r="GX111" s="371"/>
      <c r="GY111" s="371"/>
      <c r="GZ111" s="371"/>
      <c r="HA111" s="371"/>
      <c r="HB111" s="371"/>
      <c r="HC111" s="371"/>
      <c r="HD111" s="371"/>
    </row>
    <row r="112" spans="1:212" s="382" customFormat="1" ht="12.75" customHeight="1">
      <c r="A112" s="217"/>
      <c r="B112" s="208" t="s">
        <v>317</v>
      </c>
      <c r="C112" s="209">
        <v>7.55</v>
      </c>
      <c r="D112" s="68" t="e">
        <f>+#REF!/61.02+H112/35.45+L112/96.06/2</f>
        <v>#REF!</v>
      </c>
      <c r="E112" s="54" t="e">
        <f>+O112/20.04+S112/1000/55.85/2+T112/24.31/2+#REF!/39.1+#REF!/22.99</f>
        <v>#REF!</v>
      </c>
      <c r="F112" s="212"/>
      <c r="G112" s="204">
        <v>50</v>
      </c>
      <c r="H112" s="215">
        <v>6.6</v>
      </c>
      <c r="I112" s="209" t="s">
        <v>96</v>
      </c>
      <c r="J112" s="204" t="s">
        <v>132</v>
      </c>
      <c r="K112" s="204" t="s">
        <v>133</v>
      </c>
      <c r="L112" s="210">
        <v>15.4</v>
      </c>
      <c r="M112" s="204">
        <v>15</v>
      </c>
      <c r="N112" s="204" t="s">
        <v>132</v>
      </c>
      <c r="O112" s="209">
        <v>44.6</v>
      </c>
      <c r="P112" s="204" t="s">
        <v>75</v>
      </c>
      <c r="Q112" s="204" t="s">
        <v>75</v>
      </c>
      <c r="R112" s="204" t="s">
        <v>75</v>
      </c>
      <c r="S112" s="204">
        <v>230</v>
      </c>
      <c r="T112" s="204">
        <v>13.6</v>
      </c>
      <c r="U112" s="204">
        <v>2</v>
      </c>
      <c r="V112" s="204">
        <v>13.6</v>
      </c>
      <c r="W112" s="210" t="s">
        <v>148</v>
      </c>
      <c r="X112" s="371"/>
      <c r="Y112" s="371"/>
      <c r="Z112" s="371"/>
      <c r="AA112" s="371"/>
      <c r="AB112" s="371"/>
      <c r="AC112" s="371"/>
    </row>
    <row r="113" spans="1:185" s="382" customFormat="1" ht="12.75" customHeight="1">
      <c r="A113" s="217"/>
      <c r="B113" s="210" t="s">
        <v>335</v>
      </c>
      <c r="C113" s="209">
        <v>6.97</v>
      </c>
      <c r="D113" s="209"/>
      <c r="E113" s="204"/>
      <c r="F113" s="547"/>
      <c r="G113" s="204" t="s">
        <v>132</v>
      </c>
      <c r="H113" s="215">
        <v>6.1</v>
      </c>
      <c r="I113" s="209" t="s">
        <v>96</v>
      </c>
      <c r="J113" s="204" t="s">
        <v>132</v>
      </c>
      <c r="K113" s="204" t="s">
        <v>133</v>
      </c>
      <c r="L113" s="210">
        <v>16.100000000000001</v>
      </c>
      <c r="M113" s="209">
        <v>72</v>
      </c>
      <c r="N113" s="204" t="s">
        <v>132</v>
      </c>
      <c r="O113" s="209">
        <v>36</v>
      </c>
      <c r="P113" s="204" t="s">
        <v>75</v>
      </c>
      <c r="Q113" s="204" t="s">
        <v>75</v>
      </c>
      <c r="R113" s="204">
        <v>5</v>
      </c>
      <c r="S113" s="204">
        <v>60</v>
      </c>
      <c r="T113" s="204">
        <v>11.2</v>
      </c>
      <c r="U113" s="204">
        <v>28</v>
      </c>
      <c r="V113" s="204">
        <v>11.7</v>
      </c>
      <c r="W113" s="210">
        <v>170</v>
      </c>
      <c r="X113" s="371"/>
      <c r="Y113" s="371"/>
      <c r="Z113" s="371"/>
      <c r="AA113" s="371"/>
      <c r="AB113" s="371"/>
      <c r="AC113" s="371"/>
    </row>
    <row r="114" spans="1:185" s="382" customFormat="1" ht="12.75" customHeight="1">
      <c r="A114" s="217"/>
      <c r="B114" s="210" t="s">
        <v>392</v>
      </c>
      <c r="C114" s="209">
        <v>7.3</v>
      </c>
      <c r="D114" s="209"/>
      <c r="E114" s="204"/>
      <c r="F114" s="547"/>
      <c r="G114" s="204">
        <v>150</v>
      </c>
      <c r="H114" s="215">
        <v>4.5</v>
      </c>
      <c r="I114" s="209">
        <v>120</v>
      </c>
      <c r="J114" s="204" t="s">
        <v>132</v>
      </c>
      <c r="K114" s="204">
        <v>14</v>
      </c>
      <c r="L114" s="210">
        <v>15.4</v>
      </c>
      <c r="M114" s="209">
        <v>6</v>
      </c>
      <c r="N114" s="204" t="s">
        <v>132</v>
      </c>
      <c r="O114" s="209">
        <v>30</v>
      </c>
      <c r="P114" s="204" t="s">
        <v>75</v>
      </c>
      <c r="Q114" s="204" t="s">
        <v>75</v>
      </c>
      <c r="R114" s="204" t="s">
        <v>75</v>
      </c>
      <c r="S114" s="204">
        <v>150</v>
      </c>
      <c r="T114" s="204">
        <v>11</v>
      </c>
      <c r="U114" s="204">
        <v>17</v>
      </c>
      <c r="V114" s="204">
        <v>13.3</v>
      </c>
      <c r="W114" s="210">
        <v>15</v>
      </c>
      <c r="X114" s="371"/>
      <c r="Y114" s="371"/>
      <c r="Z114" s="371"/>
      <c r="AA114" s="371"/>
      <c r="AB114" s="371"/>
      <c r="AC114" s="371"/>
    </row>
    <row r="115" spans="1:185" s="382" customFormat="1" ht="12.75" customHeight="1">
      <c r="A115" s="217"/>
      <c r="B115" s="210" t="s">
        <v>426</v>
      </c>
      <c r="C115" s="209">
        <v>7.23</v>
      </c>
      <c r="D115" s="209"/>
      <c r="E115" s="204"/>
      <c r="F115" s="547"/>
      <c r="G115" s="204" t="s">
        <v>132</v>
      </c>
      <c r="H115" s="215">
        <v>6.1</v>
      </c>
      <c r="I115" s="209">
        <v>20</v>
      </c>
      <c r="J115" s="246">
        <v>1100</v>
      </c>
      <c r="K115" s="204">
        <v>8</v>
      </c>
      <c r="L115" s="210">
        <v>20.5</v>
      </c>
      <c r="M115" s="209">
        <v>13</v>
      </c>
      <c r="N115" s="204" t="s">
        <v>132</v>
      </c>
      <c r="O115" s="209">
        <v>38.6</v>
      </c>
      <c r="P115" s="204" t="s">
        <v>75</v>
      </c>
      <c r="Q115" s="204" t="s">
        <v>75</v>
      </c>
      <c r="R115" s="204" t="s">
        <v>75</v>
      </c>
      <c r="S115" s="204" t="s">
        <v>132</v>
      </c>
      <c r="T115" s="204">
        <v>13.3</v>
      </c>
      <c r="U115" s="204">
        <v>4</v>
      </c>
      <c r="V115" s="204">
        <v>14.4</v>
      </c>
      <c r="W115" s="210" t="s">
        <v>148</v>
      </c>
      <c r="X115" s="371"/>
      <c r="Y115" s="371"/>
      <c r="Z115" s="371"/>
      <c r="AA115" s="371"/>
      <c r="AB115" s="371"/>
      <c r="AC115" s="371"/>
    </row>
    <row r="116" spans="1:185" s="10" customFormat="1" ht="12.75" customHeight="1">
      <c r="A116" s="237"/>
      <c r="B116" s="208" t="s">
        <v>462</v>
      </c>
      <c r="C116" s="550">
        <v>7.2</v>
      </c>
      <c r="D116" s="204"/>
      <c r="E116" s="204"/>
      <c r="F116" s="204"/>
      <c r="G116" s="215" t="s">
        <v>132</v>
      </c>
      <c r="H116" s="215">
        <v>6.2</v>
      </c>
      <c r="I116" s="378">
        <v>20</v>
      </c>
      <c r="J116" s="215" t="s">
        <v>132</v>
      </c>
      <c r="K116" s="215">
        <v>2</v>
      </c>
      <c r="L116" s="210">
        <v>15.1</v>
      </c>
      <c r="M116" s="215">
        <v>6</v>
      </c>
      <c r="N116" s="215" t="s">
        <v>132</v>
      </c>
      <c r="O116" s="215">
        <v>37</v>
      </c>
      <c r="P116" s="215" t="s">
        <v>75</v>
      </c>
      <c r="Q116" s="215" t="s">
        <v>67</v>
      </c>
      <c r="R116" s="215" t="s">
        <v>75</v>
      </c>
      <c r="S116" s="215" t="s">
        <v>132</v>
      </c>
      <c r="T116" s="215">
        <v>12</v>
      </c>
      <c r="U116" s="215">
        <v>2</v>
      </c>
      <c r="V116" s="215">
        <v>12.1</v>
      </c>
      <c r="W116" s="210" t="s">
        <v>148</v>
      </c>
      <c r="Y116" s="371"/>
      <c r="Z116" s="371"/>
      <c r="AA116" s="371"/>
      <c r="AB116" s="371"/>
      <c r="AC116" s="371"/>
      <c r="AD116" s="371"/>
      <c r="AE116" s="371"/>
      <c r="AF116" s="371"/>
      <c r="AG116" s="371"/>
      <c r="AH116" s="371"/>
      <c r="AI116" s="371"/>
      <c r="AJ116" s="371"/>
      <c r="AK116" s="371"/>
      <c r="AL116" s="371"/>
      <c r="AM116" s="371"/>
      <c r="AN116" s="371"/>
      <c r="AO116" s="371"/>
      <c r="AP116" s="371"/>
      <c r="AQ116" s="371"/>
      <c r="AR116" s="371"/>
      <c r="AS116" s="371"/>
      <c r="AT116" s="371"/>
      <c r="AU116" s="371"/>
      <c r="AV116" s="371"/>
      <c r="AW116" s="371"/>
      <c r="AX116" s="371"/>
      <c r="AY116" s="371"/>
      <c r="AZ116" s="371"/>
      <c r="BA116" s="371"/>
      <c r="BB116" s="371"/>
      <c r="BC116" s="371"/>
      <c r="BD116" s="371"/>
      <c r="BE116" s="371"/>
      <c r="BF116" s="371"/>
      <c r="BG116" s="371"/>
      <c r="BH116" s="371"/>
      <c r="BI116" s="371"/>
      <c r="BJ116" s="371"/>
      <c r="BK116" s="371"/>
      <c r="BL116" s="371"/>
      <c r="BM116" s="371"/>
      <c r="BN116" s="371"/>
      <c r="BO116" s="371"/>
      <c r="BP116" s="371"/>
      <c r="BQ116" s="371"/>
      <c r="BR116" s="371"/>
      <c r="BS116" s="371"/>
      <c r="BT116" s="371"/>
      <c r="BU116" s="371"/>
      <c r="BV116" s="371"/>
      <c r="BW116" s="371"/>
      <c r="BX116" s="371"/>
      <c r="BY116" s="371"/>
      <c r="BZ116" s="371"/>
      <c r="CA116" s="371"/>
      <c r="CB116" s="371"/>
      <c r="CC116" s="371"/>
      <c r="CD116" s="371"/>
      <c r="CE116" s="371"/>
      <c r="CF116" s="371"/>
      <c r="CG116" s="371"/>
      <c r="CH116" s="371"/>
      <c r="CI116" s="371"/>
      <c r="CJ116" s="371"/>
      <c r="CK116" s="371"/>
      <c r="CL116" s="371"/>
      <c r="CM116" s="371"/>
      <c r="CN116" s="371"/>
      <c r="CO116" s="371"/>
      <c r="CP116" s="371"/>
      <c r="CQ116" s="371"/>
      <c r="CR116" s="371"/>
      <c r="CS116" s="371"/>
      <c r="CT116" s="371"/>
      <c r="CU116" s="371"/>
      <c r="CV116" s="371"/>
      <c r="CW116" s="371"/>
      <c r="CX116" s="371"/>
      <c r="CY116" s="371"/>
      <c r="CZ116" s="371"/>
      <c r="DA116" s="371"/>
      <c r="DB116" s="371"/>
      <c r="DC116" s="371"/>
      <c r="DD116" s="371"/>
      <c r="DE116" s="371"/>
      <c r="DF116" s="371"/>
      <c r="DG116" s="371"/>
      <c r="DH116" s="371"/>
      <c r="DI116" s="371"/>
      <c r="DJ116" s="371"/>
      <c r="DK116" s="371"/>
      <c r="DL116" s="371"/>
      <c r="DM116" s="371"/>
      <c r="DN116" s="371"/>
      <c r="DO116" s="371"/>
      <c r="DP116" s="371"/>
      <c r="DQ116" s="371"/>
      <c r="DR116" s="371"/>
      <c r="DS116" s="371"/>
      <c r="DT116" s="371"/>
      <c r="DU116" s="371"/>
      <c r="DV116" s="371"/>
      <c r="DW116" s="371"/>
      <c r="DX116" s="371"/>
      <c r="DY116" s="371"/>
      <c r="DZ116" s="371"/>
      <c r="EA116" s="371"/>
      <c r="EB116" s="371"/>
      <c r="EC116" s="371"/>
      <c r="ED116" s="371"/>
      <c r="EE116" s="371"/>
      <c r="EF116" s="371"/>
      <c r="EG116" s="371"/>
      <c r="EH116" s="371"/>
      <c r="EI116" s="371"/>
      <c r="EJ116" s="371"/>
      <c r="EK116" s="371"/>
      <c r="EL116" s="371"/>
      <c r="EM116" s="371"/>
      <c r="EN116" s="371"/>
      <c r="EO116" s="371"/>
      <c r="EP116" s="371"/>
      <c r="EQ116" s="371"/>
      <c r="ER116" s="371"/>
      <c r="ES116" s="371"/>
      <c r="ET116" s="371"/>
      <c r="EU116" s="371"/>
      <c r="EV116" s="371"/>
      <c r="EW116" s="371"/>
      <c r="EX116" s="371"/>
      <c r="EY116" s="371"/>
      <c r="EZ116" s="371"/>
      <c r="FA116" s="371"/>
      <c r="FB116" s="371"/>
      <c r="FC116" s="371"/>
      <c r="FD116" s="371"/>
      <c r="FE116" s="371"/>
      <c r="FF116" s="371"/>
      <c r="FG116" s="371"/>
      <c r="FH116" s="371"/>
      <c r="FI116" s="371"/>
      <c r="FJ116" s="371"/>
      <c r="FK116" s="371"/>
      <c r="FL116" s="371"/>
      <c r="FM116" s="371"/>
      <c r="FN116" s="371"/>
      <c r="FO116" s="371"/>
      <c r="FP116" s="371"/>
      <c r="FQ116" s="371"/>
      <c r="FR116" s="371"/>
      <c r="FS116" s="371"/>
      <c r="FT116" s="371"/>
      <c r="FU116" s="371"/>
      <c r="FV116" s="371"/>
      <c r="FW116" s="371"/>
      <c r="FX116" s="371"/>
      <c r="FY116" s="371"/>
      <c r="FZ116" s="371"/>
      <c r="GA116" s="371"/>
      <c r="GB116" s="371"/>
    </row>
    <row r="117" spans="1:185" s="10" customFormat="1" ht="12.75" customHeight="1">
      <c r="A117" s="203"/>
      <c r="B117" s="210" t="s">
        <v>504</v>
      </c>
      <c r="C117" s="350">
        <v>7.17</v>
      </c>
      <c r="D117" s="204"/>
      <c r="E117" s="204"/>
      <c r="F117" s="204"/>
      <c r="G117" s="215" t="s">
        <v>132</v>
      </c>
      <c r="H117" s="215">
        <v>5.6</v>
      </c>
      <c r="I117" s="473">
        <v>100</v>
      </c>
      <c r="J117" s="215">
        <v>390</v>
      </c>
      <c r="K117" s="215">
        <v>4</v>
      </c>
      <c r="L117" s="210">
        <v>21.1</v>
      </c>
      <c r="M117" s="378">
        <v>4</v>
      </c>
      <c r="N117" s="215">
        <v>30</v>
      </c>
      <c r="O117" s="205">
        <v>32.1</v>
      </c>
      <c r="P117" s="215">
        <v>0.5</v>
      </c>
      <c r="Q117" s="215" t="s">
        <v>193</v>
      </c>
      <c r="R117" s="215">
        <v>0.7</v>
      </c>
      <c r="S117" s="215" t="s">
        <v>96</v>
      </c>
      <c r="T117" s="215">
        <v>10.8</v>
      </c>
      <c r="U117" s="215">
        <v>23</v>
      </c>
      <c r="V117" s="215">
        <v>12.1</v>
      </c>
      <c r="W117" s="210">
        <v>3</v>
      </c>
      <c r="X117" s="371"/>
      <c r="Y117" s="371"/>
      <c r="Z117" s="371"/>
      <c r="AA117" s="371"/>
      <c r="AB117" s="371"/>
      <c r="AC117" s="371"/>
      <c r="AD117" s="371"/>
      <c r="AE117" s="371"/>
      <c r="AF117" s="371"/>
      <c r="AG117" s="371"/>
      <c r="AH117" s="371"/>
      <c r="AI117" s="371"/>
      <c r="AJ117" s="371"/>
      <c r="AK117" s="371"/>
      <c r="AL117" s="371"/>
      <c r="AM117" s="371"/>
      <c r="AN117" s="371"/>
      <c r="AO117" s="371"/>
      <c r="AP117" s="371"/>
      <c r="AQ117" s="371"/>
      <c r="AR117" s="371"/>
      <c r="AS117" s="371"/>
      <c r="AT117" s="371"/>
      <c r="AU117" s="371"/>
      <c r="AV117" s="371"/>
      <c r="AW117" s="371"/>
      <c r="AX117" s="371"/>
      <c r="AY117" s="371"/>
      <c r="AZ117" s="371"/>
      <c r="BA117" s="371"/>
      <c r="BB117" s="371"/>
      <c r="BC117" s="371"/>
      <c r="BD117" s="371"/>
      <c r="BE117" s="371"/>
      <c r="BF117" s="371"/>
      <c r="BG117" s="371"/>
      <c r="BH117" s="371"/>
      <c r="BI117" s="371"/>
      <c r="BJ117" s="371"/>
      <c r="BK117" s="371"/>
      <c r="BL117" s="371"/>
      <c r="BM117" s="371"/>
      <c r="BN117" s="371"/>
      <c r="BO117" s="371"/>
      <c r="BP117" s="371"/>
      <c r="BQ117" s="371"/>
      <c r="BR117" s="371"/>
      <c r="BS117" s="371"/>
      <c r="BT117" s="371"/>
      <c r="BU117" s="371"/>
      <c r="BV117" s="371"/>
      <c r="BW117" s="371"/>
      <c r="BX117" s="371"/>
      <c r="BY117" s="371"/>
      <c r="BZ117" s="371"/>
      <c r="CA117" s="371"/>
      <c r="CB117" s="371"/>
      <c r="CC117" s="371"/>
      <c r="CD117" s="371"/>
      <c r="CE117" s="371"/>
      <c r="CF117" s="371"/>
      <c r="CG117" s="371"/>
      <c r="CH117" s="371"/>
      <c r="CI117" s="371"/>
      <c r="CJ117" s="371"/>
      <c r="CK117" s="371"/>
      <c r="CL117" s="371"/>
      <c r="CM117" s="371"/>
      <c r="CN117" s="371"/>
      <c r="CO117" s="371"/>
      <c r="CP117" s="371"/>
      <c r="CQ117" s="371"/>
      <c r="CR117" s="371"/>
      <c r="CS117" s="371"/>
      <c r="CT117" s="371"/>
      <c r="CU117" s="371"/>
      <c r="CV117" s="371"/>
      <c r="CW117" s="371"/>
      <c r="CX117" s="371"/>
      <c r="CY117" s="371"/>
      <c r="CZ117" s="371"/>
      <c r="DA117" s="371"/>
      <c r="DB117" s="371"/>
      <c r="DC117" s="371"/>
      <c r="DD117" s="371"/>
      <c r="DE117" s="371"/>
      <c r="DF117" s="371"/>
      <c r="DG117" s="371"/>
      <c r="DH117" s="371"/>
      <c r="DI117" s="371"/>
      <c r="DJ117" s="371"/>
      <c r="DK117" s="371"/>
      <c r="DL117" s="371"/>
      <c r="DM117" s="371"/>
      <c r="DN117" s="371"/>
      <c r="DO117" s="371"/>
      <c r="DP117" s="371"/>
      <c r="DQ117" s="371"/>
      <c r="DR117" s="371"/>
      <c r="DS117" s="371"/>
      <c r="DT117" s="371"/>
      <c r="DU117" s="371"/>
      <c r="DV117" s="371"/>
      <c r="DW117" s="371"/>
      <c r="DX117" s="371"/>
      <c r="DY117" s="371"/>
      <c r="DZ117" s="371"/>
      <c r="EA117" s="371"/>
      <c r="EB117" s="371"/>
      <c r="EC117" s="371"/>
      <c r="ED117" s="371"/>
      <c r="EE117" s="371"/>
      <c r="EF117" s="371"/>
      <c r="EG117" s="371"/>
      <c r="EH117" s="371"/>
      <c r="EI117" s="371"/>
      <c r="EJ117" s="371"/>
      <c r="EK117" s="371"/>
      <c r="EL117" s="371"/>
      <c r="EM117" s="371"/>
      <c r="EN117" s="371"/>
      <c r="EO117" s="371"/>
      <c r="EP117" s="371"/>
      <c r="EQ117" s="371"/>
      <c r="ER117" s="371"/>
      <c r="ES117" s="371"/>
      <c r="ET117" s="371"/>
      <c r="EU117" s="371"/>
      <c r="EV117" s="371"/>
      <c r="EW117" s="371"/>
      <c r="EX117" s="371"/>
      <c r="EY117" s="371"/>
      <c r="EZ117" s="371"/>
      <c r="FA117" s="371"/>
      <c r="FB117" s="371"/>
      <c r="FC117" s="371"/>
      <c r="FD117" s="371"/>
      <c r="FE117" s="371"/>
      <c r="FF117" s="371"/>
      <c r="FG117" s="371"/>
      <c r="FH117" s="371"/>
      <c r="FI117" s="371"/>
      <c r="FJ117" s="371"/>
      <c r="FK117" s="371"/>
      <c r="FL117" s="371"/>
      <c r="FM117" s="371"/>
      <c r="FN117" s="371"/>
      <c r="FO117" s="371"/>
      <c r="FP117" s="371"/>
      <c r="FQ117" s="371"/>
      <c r="FR117" s="371"/>
      <c r="FS117" s="371"/>
      <c r="FT117" s="371"/>
      <c r="FU117" s="371"/>
      <c r="FV117" s="371"/>
      <c r="FW117" s="371"/>
      <c r="FX117" s="371"/>
      <c r="FY117" s="371"/>
      <c r="FZ117" s="371"/>
      <c r="GA117" s="371"/>
    </row>
    <row r="118" spans="1:185" s="452" customFormat="1" ht="6" customHeight="1">
      <c r="A118" s="652"/>
      <c r="B118" s="544"/>
      <c r="C118" s="641"/>
      <c r="D118" s="542"/>
      <c r="E118" s="543"/>
      <c r="F118" s="543"/>
      <c r="G118" s="543"/>
      <c r="H118" s="543"/>
      <c r="I118" s="558"/>
      <c r="J118" s="542"/>
      <c r="K118" s="543"/>
      <c r="L118" s="544"/>
      <c r="M118" s="542"/>
      <c r="N118" s="543"/>
      <c r="O118" s="542"/>
      <c r="P118" s="543"/>
      <c r="Q118" s="543"/>
      <c r="R118" s="543"/>
      <c r="S118" s="543"/>
      <c r="T118" s="543"/>
      <c r="U118" s="558"/>
      <c r="V118" s="543"/>
      <c r="W118" s="544"/>
      <c r="X118" s="371"/>
      <c r="Y118" s="451"/>
      <c r="Z118" s="451"/>
      <c r="AA118" s="451"/>
      <c r="AB118" s="451"/>
      <c r="AC118" s="451"/>
      <c r="AD118" s="451"/>
      <c r="AE118" s="451"/>
      <c r="AF118" s="451"/>
      <c r="AG118" s="451"/>
      <c r="AH118" s="451"/>
      <c r="AI118" s="451"/>
      <c r="AJ118" s="451"/>
      <c r="AK118" s="451"/>
      <c r="AL118" s="451"/>
      <c r="AM118" s="451"/>
      <c r="AN118" s="451"/>
      <c r="AO118" s="451"/>
      <c r="AP118" s="451"/>
      <c r="AQ118" s="451"/>
      <c r="AR118" s="451"/>
      <c r="AS118" s="451"/>
      <c r="AT118" s="451"/>
      <c r="AU118" s="451"/>
      <c r="AV118" s="451"/>
      <c r="AW118" s="451"/>
      <c r="AX118" s="451"/>
      <c r="AY118" s="451"/>
      <c r="AZ118" s="451"/>
      <c r="BA118" s="451"/>
      <c r="BB118" s="451"/>
      <c r="BC118" s="451"/>
      <c r="BD118" s="451"/>
      <c r="BE118" s="451"/>
      <c r="BF118" s="451"/>
      <c r="BG118" s="451"/>
      <c r="BH118" s="451"/>
      <c r="BI118" s="451"/>
      <c r="BJ118" s="451"/>
      <c r="BK118" s="451"/>
      <c r="BL118" s="451"/>
      <c r="BM118" s="451"/>
      <c r="BN118" s="451"/>
      <c r="BO118" s="451"/>
      <c r="BP118" s="451"/>
      <c r="BQ118" s="451"/>
      <c r="BR118" s="451"/>
      <c r="BS118" s="451"/>
      <c r="BT118" s="451"/>
      <c r="BU118" s="451"/>
      <c r="BV118" s="451"/>
      <c r="BW118" s="451"/>
      <c r="BX118" s="451"/>
      <c r="BY118" s="451"/>
      <c r="BZ118" s="451"/>
      <c r="CA118" s="451"/>
      <c r="CB118" s="451"/>
      <c r="CC118" s="451"/>
      <c r="CD118" s="451"/>
      <c r="CE118" s="451"/>
      <c r="CF118" s="451"/>
      <c r="CG118" s="451"/>
      <c r="CH118" s="451"/>
      <c r="CI118" s="451"/>
      <c r="CJ118" s="451"/>
      <c r="CK118" s="451"/>
      <c r="CL118" s="451"/>
      <c r="CM118" s="451"/>
      <c r="CN118" s="451"/>
      <c r="CO118" s="451"/>
      <c r="CP118" s="451"/>
      <c r="CQ118" s="451"/>
      <c r="CR118" s="451"/>
      <c r="CS118" s="451"/>
      <c r="CT118" s="451"/>
      <c r="CU118" s="451"/>
      <c r="CV118" s="451"/>
      <c r="CW118" s="451"/>
      <c r="CX118" s="451"/>
      <c r="CY118" s="451"/>
      <c r="CZ118" s="451"/>
      <c r="DA118" s="451"/>
      <c r="DB118" s="451"/>
      <c r="DC118" s="451"/>
      <c r="DD118" s="451"/>
      <c r="DE118" s="451"/>
      <c r="DF118" s="451"/>
      <c r="DG118" s="451"/>
      <c r="DH118" s="451"/>
      <c r="DI118" s="451"/>
      <c r="DJ118" s="451"/>
      <c r="DK118" s="451"/>
      <c r="DL118" s="451"/>
      <c r="DM118" s="451"/>
      <c r="DN118" s="451"/>
      <c r="DO118" s="451"/>
      <c r="DP118" s="451"/>
      <c r="DQ118" s="451"/>
      <c r="DR118" s="451"/>
      <c r="DS118" s="451"/>
      <c r="DT118" s="451"/>
      <c r="DU118" s="451"/>
      <c r="DV118" s="451"/>
      <c r="DW118" s="451"/>
      <c r="DX118" s="451"/>
      <c r="DY118" s="451"/>
      <c r="DZ118" s="451"/>
      <c r="EA118" s="451"/>
      <c r="EB118" s="451"/>
      <c r="EC118" s="451"/>
      <c r="ED118" s="451"/>
      <c r="EE118" s="451"/>
      <c r="EF118" s="451"/>
      <c r="EG118" s="451"/>
      <c r="EH118" s="451"/>
      <c r="EI118" s="451"/>
      <c r="EJ118" s="451"/>
      <c r="EK118" s="451"/>
      <c r="EL118" s="451"/>
      <c r="EM118" s="451"/>
      <c r="EN118" s="451"/>
      <c r="EO118" s="451"/>
      <c r="EP118" s="451"/>
      <c r="EQ118" s="451"/>
      <c r="ER118" s="451"/>
      <c r="ES118" s="451"/>
      <c r="ET118" s="451"/>
      <c r="EU118" s="451"/>
      <c r="EV118" s="451"/>
      <c r="EW118" s="451"/>
      <c r="EX118" s="451"/>
      <c r="EY118" s="451"/>
      <c r="EZ118" s="451"/>
      <c r="FA118" s="451"/>
      <c r="FB118" s="451"/>
      <c r="FC118" s="451"/>
      <c r="FD118" s="451"/>
      <c r="FE118" s="451"/>
      <c r="FF118" s="451"/>
      <c r="FG118" s="451"/>
      <c r="FH118" s="451"/>
      <c r="FI118" s="451"/>
      <c r="FJ118" s="451"/>
      <c r="FK118" s="451"/>
      <c r="FL118" s="451"/>
      <c r="FM118" s="451"/>
      <c r="FN118" s="451"/>
      <c r="FO118" s="451"/>
      <c r="FP118" s="451"/>
      <c r="FQ118" s="451"/>
      <c r="FR118" s="451"/>
      <c r="FS118" s="451"/>
      <c r="FT118" s="451"/>
      <c r="FU118" s="451"/>
      <c r="FV118" s="451"/>
      <c r="FW118" s="451"/>
      <c r="FX118" s="451"/>
      <c r="FY118" s="451"/>
      <c r="FZ118" s="451"/>
      <c r="GA118" s="451"/>
    </row>
    <row r="119" spans="1:185" s="10" customFormat="1" ht="12.75" customHeight="1">
      <c r="A119" s="60" t="s">
        <v>166</v>
      </c>
      <c r="B119" s="111" t="s">
        <v>196</v>
      </c>
      <c r="C119" s="68">
        <v>7.28</v>
      </c>
      <c r="D119" s="68"/>
      <c r="E119" s="54"/>
      <c r="F119" s="517"/>
      <c r="G119" s="54" t="s">
        <v>132</v>
      </c>
      <c r="H119" s="117">
        <v>5.2</v>
      </c>
      <c r="I119" s="94">
        <v>630</v>
      </c>
      <c r="J119" s="54" t="s">
        <v>132</v>
      </c>
      <c r="K119" s="54">
        <v>3</v>
      </c>
      <c r="L119" s="65">
        <v>5.7</v>
      </c>
      <c r="M119" s="68">
        <v>96</v>
      </c>
      <c r="N119" s="54">
        <v>80</v>
      </c>
      <c r="O119" s="68">
        <v>24.7</v>
      </c>
      <c r="P119" s="54">
        <v>1</v>
      </c>
      <c r="Q119" s="54" t="s">
        <v>75</v>
      </c>
      <c r="R119" s="54" t="s">
        <v>75</v>
      </c>
      <c r="S119" s="54">
        <v>190</v>
      </c>
      <c r="T119" s="54">
        <v>5.6</v>
      </c>
      <c r="U119" s="481">
        <v>270</v>
      </c>
      <c r="V119" s="54">
        <v>60.1</v>
      </c>
      <c r="W119" s="210">
        <v>9</v>
      </c>
      <c r="Y119" s="371"/>
      <c r="Z119" s="371"/>
      <c r="AA119" s="371"/>
      <c r="AB119" s="371"/>
      <c r="AC119" s="371"/>
      <c r="AD119" s="371"/>
      <c r="AE119" s="371"/>
      <c r="AF119" s="371"/>
      <c r="AG119" s="371"/>
      <c r="AH119" s="371"/>
      <c r="AI119" s="371"/>
      <c r="AJ119" s="371"/>
      <c r="AK119" s="371"/>
      <c r="AL119" s="371"/>
      <c r="AM119" s="371"/>
      <c r="AN119" s="371"/>
      <c r="AO119" s="371"/>
      <c r="AP119" s="371"/>
      <c r="AQ119" s="371"/>
      <c r="AR119" s="371"/>
      <c r="AS119" s="371"/>
      <c r="AT119" s="371"/>
      <c r="AU119" s="371"/>
      <c r="AV119" s="371"/>
      <c r="AW119" s="371"/>
      <c r="AX119" s="371"/>
      <c r="AY119" s="371"/>
      <c r="AZ119" s="371"/>
      <c r="BA119" s="371"/>
      <c r="BB119" s="371"/>
      <c r="BC119" s="371"/>
      <c r="BD119" s="371"/>
      <c r="BE119" s="371"/>
      <c r="BF119" s="371"/>
      <c r="BG119" s="371"/>
      <c r="BH119" s="371"/>
      <c r="BI119" s="371"/>
      <c r="BJ119" s="371"/>
      <c r="BK119" s="371"/>
      <c r="BL119" s="371"/>
      <c r="BM119" s="371"/>
      <c r="BN119" s="371"/>
      <c r="BO119" s="371"/>
      <c r="BP119" s="371"/>
      <c r="BQ119" s="371"/>
      <c r="BR119" s="371"/>
      <c r="BS119" s="371"/>
      <c r="BT119" s="371"/>
      <c r="BU119" s="371"/>
      <c r="BV119" s="371"/>
      <c r="BW119" s="371"/>
      <c r="BX119" s="371"/>
      <c r="BY119" s="371"/>
      <c r="BZ119" s="371"/>
      <c r="CA119" s="371"/>
      <c r="CB119" s="371"/>
      <c r="CC119" s="371"/>
      <c r="CD119" s="371"/>
      <c r="CE119" s="371"/>
      <c r="CF119" s="371"/>
      <c r="CG119" s="371"/>
      <c r="CH119" s="371"/>
      <c r="CI119" s="371"/>
      <c r="CJ119" s="371"/>
      <c r="CK119" s="371"/>
      <c r="CL119" s="371"/>
      <c r="CM119" s="371"/>
      <c r="CN119" s="371"/>
      <c r="CO119" s="371"/>
      <c r="CP119" s="371"/>
      <c r="CQ119" s="371"/>
      <c r="CR119" s="371"/>
      <c r="CS119" s="371"/>
      <c r="CT119" s="371"/>
      <c r="CU119" s="371"/>
      <c r="CV119" s="371"/>
      <c r="CW119" s="371"/>
      <c r="CX119" s="371"/>
      <c r="CY119" s="371"/>
      <c r="CZ119" s="371"/>
      <c r="DA119" s="371"/>
      <c r="DB119" s="371"/>
      <c r="DC119" s="371"/>
      <c r="DD119" s="371"/>
      <c r="DE119" s="371"/>
      <c r="DF119" s="371"/>
      <c r="DG119" s="371"/>
      <c r="DH119" s="371"/>
      <c r="DI119" s="371"/>
      <c r="DJ119" s="371"/>
      <c r="DK119" s="371"/>
      <c r="DL119" s="371"/>
      <c r="DM119" s="371"/>
      <c r="DN119" s="371"/>
      <c r="DO119" s="371"/>
      <c r="DP119" s="371"/>
      <c r="DQ119" s="371"/>
      <c r="DR119" s="371"/>
      <c r="DS119" s="371"/>
      <c r="DT119" s="371"/>
      <c r="DU119" s="371"/>
      <c r="DV119" s="371"/>
      <c r="DW119" s="371"/>
      <c r="DX119" s="371"/>
      <c r="DY119" s="371"/>
      <c r="DZ119" s="371"/>
      <c r="EA119" s="371"/>
      <c r="EB119" s="371"/>
      <c r="EC119" s="371"/>
      <c r="ED119" s="371"/>
      <c r="EE119" s="371"/>
      <c r="EF119" s="371"/>
      <c r="EG119" s="371"/>
      <c r="EH119" s="371"/>
      <c r="EI119" s="371"/>
      <c r="EJ119" s="371"/>
      <c r="EK119" s="371"/>
      <c r="EL119" s="371"/>
      <c r="EM119" s="371"/>
      <c r="EN119" s="371"/>
      <c r="EO119" s="371"/>
      <c r="EP119" s="371"/>
      <c r="EQ119" s="371"/>
      <c r="ER119" s="371"/>
      <c r="ES119" s="371"/>
      <c r="ET119" s="371"/>
      <c r="EU119" s="371"/>
      <c r="EV119" s="371"/>
      <c r="EW119" s="371"/>
      <c r="EX119" s="371"/>
      <c r="EY119" s="371"/>
      <c r="EZ119" s="371"/>
      <c r="FA119" s="371"/>
      <c r="FB119" s="371"/>
      <c r="FC119" s="371"/>
      <c r="FD119" s="371"/>
      <c r="FE119" s="371"/>
      <c r="FF119" s="371"/>
      <c r="FG119" s="371"/>
      <c r="FH119" s="371"/>
      <c r="FI119" s="371"/>
      <c r="FJ119" s="371"/>
      <c r="FK119" s="371"/>
      <c r="FL119" s="371"/>
      <c r="FM119" s="371"/>
      <c r="FN119" s="371"/>
      <c r="FO119" s="371"/>
      <c r="FP119" s="371"/>
    </row>
    <row r="120" spans="1:185" s="10" customFormat="1" ht="12.75" customHeight="1">
      <c r="A120" s="84"/>
      <c r="B120" s="111" t="s">
        <v>198</v>
      </c>
      <c r="C120" s="68">
        <v>7.28</v>
      </c>
      <c r="D120" s="68"/>
      <c r="E120" s="54"/>
      <c r="F120" s="517"/>
      <c r="G120" s="54">
        <v>80</v>
      </c>
      <c r="H120" s="117">
        <v>5.4</v>
      </c>
      <c r="I120" s="68">
        <v>20</v>
      </c>
      <c r="J120" s="54" t="s">
        <v>132</v>
      </c>
      <c r="K120" s="54">
        <v>12</v>
      </c>
      <c r="L120" s="65">
        <v>7.1</v>
      </c>
      <c r="M120" s="502">
        <v>400</v>
      </c>
      <c r="N120" s="54">
        <v>90</v>
      </c>
      <c r="O120" s="68">
        <v>24.3</v>
      </c>
      <c r="P120" s="54" t="s">
        <v>529</v>
      </c>
      <c r="Q120" s="54" t="s">
        <v>530</v>
      </c>
      <c r="R120" s="54" t="s">
        <v>140</v>
      </c>
      <c r="S120" s="54">
        <v>250</v>
      </c>
      <c r="T120" s="54">
        <v>4.71</v>
      </c>
      <c r="U120" s="481">
        <v>230</v>
      </c>
      <c r="V120" s="54">
        <v>86.1</v>
      </c>
      <c r="W120" s="210" t="s">
        <v>140</v>
      </c>
      <c r="Y120" s="371"/>
      <c r="Z120" s="371"/>
      <c r="AA120" s="371"/>
      <c r="AB120" s="371"/>
      <c r="AC120" s="371"/>
      <c r="AD120" s="371"/>
      <c r="AE120" s="371"/>
      <c r="AF120" s="371"/>
      <c r="AG120" s="371"/>
      <c r="AH120" s="371"/>
      <c r="AI120" s="371"/>
      <c r="AJ120" s="371"/>
      <c r="AK120" s="371"/>
      <c r="AL120" s="371"/>
      <c r="AM120" s="371"/>
      <c r="AN120" s="371"/>
      <c r="AO120" s="371"/>
      <c r="AP120" s="371"/>
      <c r="AQ120" s="371"/>
      <c r="AR120" s="371"/>
      <c r="AS120" s="371"/>
      <c r="AT120" s="371"/>
      <c r="AU120" s="371"/>
      <c r="AV120" s="371"/>
      <c r="AW120" s="371"/>
      <c r="AX120" s="371"/>
      <c r="AY120" s="371"/>
      <c r="AZ120" s="371"/>
      <c r="BA120" s="371"/>
      <c r="BB120" s="371"/>
      <c r="BC120" s="371"/>
      <c r="BD120" s="371"/>
      <c r="BE120" s="371"/>
      <c r="BF120" s="371"/>
      <c r="BG120" s="371"/>
      <c r="BH120" s="371"/>
      <c r="BI120" s="371"/>
      <c r="BJ120" s="371"/>
      <c r="BK120" s="371"/>
      <c r="BL120" s="371"/>
      <c r="BM120" s="371"/>
      <c r="BN120" s="371"/>
      <c r="BO120" s="371"/>
      <c r="BP120" s="371"/>
      <c r="BQ120" s="371"/>
      <c r="BR120" s="371"/>
      <c r="BS120" s="371"/>
      <c r="BT120" s="371"/>
      <c r="BU120" s="371"/>
      <c r="BV120" s="371"/>
      <c r="BW120" s="371"/>
      <c r="BX120" s="371"/>
      <c r="BY120" s="371"/>
      <c r="BZ120" s="371"/>
      <c r="CA120" s="371"/>
      <c r="CB120" s="371"/>
      <c r="CC120" s="371"/>
      <c r="CD120" s="371"/>
      <c r="CE120" s="371"/>
      <c r="CF120" s="371"/>
      <c r="CG120" s="371"/>
      <c r="CH120" s="371"/>
      <c r="CI120" s="371"/>
      <c r="CJ120" s="371"/>
      <c r="CK120" s="371"/>
      <c r="CL120" s="371"/>
      <c r="CM120" s="371"/>
      <c r="CN120" s="371"/>
      <c r="CO120" s="371"/>
      <c r="CP120" s="371"/>
      <c r="CQ120" s="371"/>
      <c r="CR120" s="371"/>
      <c r="CS120" s="371"/>
      <c r="CT120" s="371"/>
      <c r="CU120" s="371"/>
      <c r="CV120" s="371"/>
      <c r="CW120" s="371"/>
      <c r="CX120" s="371"/>
      <c r="CY120" s="371"/>
      <c r="CZ120" s="371"/>
      <c r="DA120" s="371"/>
      <c r="DB120" s="371"/>
      <c r="DC120" s="371"/>
      <c r="DD120" s="371"/>
      <c r="DE120" s="371"/>
      <c r="DF120" s="371"/>
      <c r="DG120" s="371"/>
      <c r="DH120" s="371"/>
      <c r="DI120" s="371"/>
      <c r="DJ120" s="371"/>
      <c r="DK120" s="371"/>
      <c r="DL120" s="371"/>
      <c r="DM120" s="371"/>
      <c r="DN120" s="371"/>
      <c r="DO120" s="371"/>
      <c r="DP120" s="371"/>
      <c r="DQ120" s="371"/>
      <c r="DR120" s="371"/>
      <c r="DS120" s="371"/>
      <c r="DT120" s="371"/>
      <c r="DU120" s="371"/>
      <c r="DV120" s="371"/>
      <c r="DW120" s="371"/>
      <c r="DX120" s="371"/>
      <c r="DY120" s="371"/>
      <c r="DZ120" s="371"/>
      <c r="EA120" s="371"/>
      <c r="EB120" s="371"/>
      <c r="EC120" s="371"/>
      <c r="ED120" s="371"/>
      <c r="EE120" s="371"/>
      <c r="EF120" s="371"/>
      <c r="EG120" s="371"/>
      <c r="EH120" s="371"/>
      <c r="EI120" s="371"/>
      <c r="EJ120" s="371"/>
      <c r="EK120" s="371"/>
      <c r="EL120" s="371"/>
      <c r="EM120" s="371"/>
      <c r="EN120" s="371"/>
      <c r="EO120" s="371"/>
      <c r="EP120" s="371"/>
      <c r="EQ120" s="371"/>
      <c r="ER120" s="371"/>
      <c r="ES120" s="371"/>
      <c r="ET120" s="371"/>
      <c r="EU120" s="371"/>
      <c r="EV120" s="371"/>
      <c r="EW120" s="371"/>
      <c r="EX120" s="371"/>
      <c r="EY120" s="371"/>
      <c r="EZ120" s="371"/>
      <c r="FA120" s="371"/>
      <c r="FB120" s="371"/>
      <c r="FC120" s="371"/>
      <c r="FD120" s="371"/>
      <c r="FE120" s="371"/>
      <c r="FF120" s="371"/>
      <c r="FG120" s="371"/>
      <c r="FH120" s="371"/>
      <c r="FI120" s="371"/>
      <c r="FJ120" s="371"/>
      <c r="FK120" s="371"/>
      <c r="FL120" s="371"/>
      <c r="FM120" s="371"/>
      <c r="FN120" s="371"/>
      <c r="FO120" s="371"/>
      <c r="FP120" s="371"/>
    </row>
    <row r="121" spans="1:185" s="10" customFormat="1" ht="12.75" customHeight="1">
      <c r="A121" s="84"/>
      <c r="B121" s="111" t="s">
        <v>199</v>
      </c>
      <c r="C121" s="68">
        <v>7.17</v>
      </c>
      <c r="D121" s="68"/>
      <c r="E121" s="54"/>
      <c r="F121" s="517"/>
      <c r="G121" s="54">
        <v>80</v>
      </c>
      <c r="H121" s="117">
        <v>5</v>
      </c>
      <c r="I121" s="68">
        <v>160</v>
      </c>
      <c r="J121" s="54" t="s">
        <v>132</v>
      </c>
      <c r="K121" s="54">
        <v>9</v>
      </c>
      <c r="L121" s="65">
        <v>7</v>
      </c>
      <c r="M121" s="68">
        <v>100</v>
      </c>
      <c r="N121" s="54">
        <v>120</v>
      </c>
      <c r="O121" s="68">
        <v>14.4</v>
      </c>
      <c r="P121" s="54" t="s">
        <v>75</v>
      </c>
      <c r="Q121" s="54" t="s">
        <v>75</v>
      </c>
      <c r="R121" s="54">
        <v>1</v>
      </c>
      <c r="S121" s="54">
        <v>140</v>
      </c>
      <c r="T121" s="54">
        <v>3.1</v>
      </c>
      <c r="U121" s="481">
        <v>290</v>
      </c>
      <c r="V121" s="54">
        <v>82.1</v>
      </c>
      <c r="W121" s="210" t="s">
        <v>148</v>
      </c>
      <c r="Y121" s="371"/>
      <c r="Z121" s="371"/>
      <c r="AA121" s="371"/>
      <c r="AB121" s="371"/>
      <c r="AC121" s="371"/>
      <c r="AD121" s="371"/>
      <c r="AE121" s="371"/>
      <c r="AF121" s="371"/>
      <c r="AG121" s="371"/>
      <c r="AH121" s="371"/>
      <c r="AI121" s="371"/>
      <c r="AJ121" s="371"/>
      <c r="AK121" s="371"/>
      <c r="AL121" s="371"/>
      <c r="AM121" s="371"/>
      <c r="AN121" s="371"/>
      <c r="AO121" s="371"/>
      <c r="AP121" s="371"/>
      <c r="AQ121" s="371"/>
      <c r="AR121" s="371"/>
      <c r="AS121" s="371"/>
      <c r="AT121" s="371"/>
      <c r="AU121" s="371"/>
      <c r="AV121" s="371"/>
      <c r="AW121" s="371"/>
      <c r="AX121" s="371"/>
      <c r="AY121" s="371"/>
      <c r="AZ121" s="371"/>
      <c r="BA121" s="371"/>
      <c r="BB121" s="371"/>
      <c r="BC121" s="371"/>
      <c r="BD121" s="371"/>
      <c r="BE121" s="371"/>
      <c r="BF121" s="371"/>
      <c r="BG121" s="371"/>
      <c r="BH121" s="371"/>
      <c r="BI121" s="371"/>
      <c r="BJ121" s="371"/>
      <c r="BK121" s="371"/>
      <c r="BL121" s="371"/>
      <c r="BM121" s="371"/>
      <c r="BN121" s="371"/>
      <c r="BO121" s="371"/>
      <c r="BP121" s="371"/>
      <c r="BQ121" s="371"/>
      <c r="BR121" s="371"/>
      <c r="BS121" s="371"/>
      <c r="BT121" s="371"/>
      <c r="BU121" s="371"/>
      <c r="BV121" s="371"/>
      <c r="BW121" s="371"/>
      <c r="BX121" s="371"/>
      <c r="BY121" s="371"/>
      <c r="BZ121" s="371"/>
      <c r="CA121" s="371"/>
      <c r="CB121" s="371"/>
      <c r="CC121" s="371"/>
      <c r="CD121" s="371"/>
      <c r="CE121" s="371"/>
      <c r="CF121" s="371"/>
      <c r="CG121" s="371"/>
      <c r="CH121" s="371"/>
      <c r="CI121" s="371"/>
      <c r="CJ121" s="371"/>
      <c r="CK121" s="371"/>
      <c r="CL121" s="371"/>
      <c r="CM121" s="371"/>
      <c r="CN121" s="371"/>
      <c r="CO121" s="371"/>
      <c r="CP121" s="371"/>
      <c r="CQ121" s="371"/>
      <c r="CR121" s="371"/>
      <c r="CS121" s="371"/>
      <c r="CT121" s="371"/>
      <c r="CU121" s="371"/>
      <c r="CV121" s="371"/>
      <c r="CW121" s="371"/>
      <c r="CX121" s="371"/>
      <c r="CY121" s="371"/>
      <c r="CZ121" s="371"/>
      <c r="DA121" s="371"/>
      <c r="DB121" s="371"/>
      <c r="DC121" s="371"/>
      <c r="DD121" s="371"/>
      <c r="DE121" s="371"/>
      <c r="DF121" s="371"/>
      <c r="DG121" s="371"/>
      <c r="DH121" s="371"/>
      <c r="DI121" s="371"/>
      <c r="DJ121" s="371"/>
      <c r="DK121" s="371"/>
      <c r="DL121" s="371"/>
      <c r="DM121" s="371"/>
      <c r="DN121" s="371"/>
      <c r="DO121" s="371"/>
      <c r="DP121" s="371"/>
      <c r="DQ121" s="371"/>
      <c r="DR121" s="371"/>
      <c r="DS121" s="371"/>
      <c r="DT121" s="371"/>
      <c r="DU121" s="371"/>
      <c r="DV121" s="371"/>
      <c r="DW121" s="371"/>
      <c r="DX121" s="371"/>
      <c r="DY121" s="371"/>
      <c r="DZ121" s="371"/>
      <c r="EA121" s="371"/>
      <c r="EB121" s="371"/>
      <c r="EC121" s="371"/>
      <c r="ED121" s="371"/>
      <c r="EE121" s="371"/>
      <c r="EF121" s="371"/>
      <c r="EG121" s="371"/>
      <c r="EH121" s="371"/>
      <c r="EI121" s="371"/>
      <c r="EJ121" s="371"/>
      <c r="EK121" s="371"/>
      <c r="EL121" s="371"/>
      <c r="EM121" s="371"/>
      <c r="EN121" s="371"/>
      <c r="EO121" s="371"/>
      <c r="EP121" s="371"/>
      <c r="EQ121" s="371"/>
      <c r="ER121" s="371"/>
      <c r="ES121" s="371"/>
      <c r="ET121" s="371"/>
      <c r="EU121" s="371"/>
      <c r="EV121" s="371"/>
      <c r="EW121" s="371"/>
      <c r="EX121" s="371"/>
      <c r="EY121" s="371"/>
      <c r="EZ121" s="371"/>
      <c r="FA121" s="371"/>
      <c r="FB121" s="371"/>
      <c r="FC121" s="371"/>
      <c r="FD121" s="371"/>
      <c r="FE121" s="371"/>
      <c r="FF121" s="371"/>
      <c r="FG121" s="371"/>
      <c r="FH121" s="371"/>
      <c r="FI121" s="371"/>
      <c r="FJ121" s="371"/>
      <c r="FK121" s="371"/>
      <c r="FL121" s="371"/>
      <c r="FM121" s="371"/>
      <c r="FN121" s="371"/>
      <c r="FO121" s="371"/>
      <c r="FP121" s="371"/>
    </row>
    <row r="122" spans="1:185" s="10" customFormat="1" ht="12.75" customHeight="1">
      <c r="A122" s="84"/>
      <c r="B122" s="111" t="s">
        <v>155</v>
      </c>
      <c r="C122" s="177">
        <v>7.45</v>
      </c>
      <c r="D122" s="209"/>
      <c r="E122" s="209"/>
      <c r="F122" s="566"/>
      <c r="G122" s="117">
        <v>60</v>
      </c>
      <c r="H122" s="117">
        <v>5.2</v>
      </c>
      <c r="I122" s="177" t="s">
        <v>96</v>
      </c>
      <c r="J122" s="117" t="s">
        <v>132</v>
      </c>
      <c r="K122" s="117" t="s">
        <v>133</v>
      </c>
      <c r="L122" s="65">
        <v>5.8</v>
      </c>
      <c r="M122" s="124" t="s">
        <v>132</v>
      </c>
      <c r="N122" s="54">
        <v>90</v>
      </c>
      <c r="O122" s="68">
        <v>15.8</v>
      </c>
      <c r="P122" s="54" t="s">
        <v>529</v>
      </c>
      <c r="Q122" s="54" t="s">
        <v>530</v>
      </c>
      <c r="R122" s="54" t="s">
        <v>140</v>
      </c>
      <c r="S122" s="54">
        <v>80</v>
      </c>
      <c r="T122" s="54">
        <v>3.77</v>
      </c>
      <c r="U122" s="481">
        <v>250</v>
      </c>
      <c r="V122" s="117">
        <v>107</v>
      </c>
      <c r="W122" s="210" t="s">
        <v>148</v>
      </c>
      <c r="X122" s="371"/>
      <c r="Y122" s="371"/>
      <c r="Z122" s="371"/>
      <c r="AA122" s="371"/>
      <c r="AB122" s="371"/>
      <c r="AC122" s="371"/>
      <c r="AD122" s="371"/>
      <c r="AE122" s="371"/>
      <c r="AF122" s="371"/>
      <c r="AG122" s="371"/>
      <c r="AH122" s="371"/>
      <c r="AI122" s="371"/>
      <c r="AJ122" s="371"/>
      <c r="AK122" s="371"/>
      <c r="AL122" s="371"/>
      <c r="AM122" s="371"/>
      <c r="AN122" s="371"/>
      <c r="AO122" s="371"/>
      <c r="AP122" s="371"/>
      <c r="AQ122" s="371"/>
      <c r="AR122" s="371"/>
      <c r="AS122" s="371"/>
      <c r="AT122" s="371"/>
      <c r="AU122" s="371"/>
      <c r="AV122" s="371"/>
      <c r="AW122" s="371"/>
      <c r="AX122" s="371"/>
      <c r="AY122" s="371"/>
      <c r="AZ122" s="371"/>
      <c r="BA122" s="371"/>
      <c r="BB122" s="371"/>
      <c r="BC122" s="371"/>
      <c r="BD122" s="371"/>
      <c r="BE122" s="371"/>
      <c r="BF122" s="371"/>
      <c r="BG122" s="371"/>
      <c r="BH122" s="371"/>
      <c r="BI122" s="371"/>
      <c r="BJ122" s="371"/>
      <c r="BK122" s="371"/>
      <c r="BL122" s="371"/>
      <c r="BM122" s="371"/>
      <c r="BN122" s="371"/>
      <c r="BO122" s="371"/>
      <c r="BP122" s="371"/>
      <c r="BQ122" s="371"/>
      <c r="BR122" s="371"/>
      <c r="BS122" s="371"/>
      <c r="BT122" s="371"/>
      <c r="BU122" s="371"/>
      <c r="BV122" s="371"/>
      <c r="BW122" s="371"/>
      <c r="BX122" s="371"/>
      <c r="BY122" s="371"/>
      <c r="BZ122" s="371"/>
      <c r="CA122" s="371"/>
      <c r="CB122" s="371"/>
      <c r="CC122" s="371"/>
      <c r="CD122" s="371"/>
      <c r="CE122" s="371"/>
      <c r="CF122" s="371"/>
      <c r="CG122" s="371"/>
      <c r="CH122" s="371"/>
      <c r="CI122" s="371"/>
      <c r="CJ122" s="371"/>
      <c r="CK122" s="371"/>
      <c r="CL122" s="371"/>
      <c r="CM122" s="371"/>
      <c r="CN122" s="371"/>
      <c r="CO122" s="371"/>
      <c r="CP122" s="371"/>
      <c r="CQ122" s="371"/>
      <c r="CR122" s="371"/>
      <c r="CS122" s="371"/>
      <c r="CT122" s="371"/>
      <c r="CU122" s="371"/>
      <c r="CV122" s="371"/>
      <c r="CW122" s="371"/>
      <c r="CX122" s="371"/>
      <c r="CY122" s="371"/>
      <c r="CZ122" s="371"/>
      <c r="DA122" s="371"/>
      <c r="DB122" s="371"/>
      <c r="DC122" s="371"/>
      <c r="DD122" s="371"/>
      <c r="DE122" s="371"/>
      <c r="DF122" s="371"/>
      <c r="DG122" s="371"/>
      <c r="DH122" s="371"/>
      <c r="DI122" s="371"/>
      <c r="DJ122" s="371"/>
      <c r="DK122" s="371"/>
      <c r="DL122" s="371"/>
      <c r="DM122" s="371"/>
      <c r="DN122" s="371"/>
      <c r="DO122" s="371"/>
      <c r="DP122" s="371"/>
      <c r="DQ122" s="371"/>
      <c r="DR122" s="371"/>
      <c r="DS122" s="371"/>
      <c r="DT122" s="371"/>
      <c r="DU122" s="371"/>
      <c r="DV122" s="371"/>
      <c r="DW122" s="371"/>
      <c r="DX122" s="371"/>
      <c r="DY122" s="371"/>
      <c r="DZ122" s="371"/>
      <c r="EA122" s="371"/>
      <c r="EB122" s="371"/>
      <c r="EC122" s="371"/>
      <c r="ED122" s="371"/>
      <c r="EE122" s="371"/>
      <c r="EF122" s="371"/>
      <c r="EG122" s="371"/>
      <c r="EH122" s="371"/>
      <c r="EI122" s="371"/>
      <c r="EJ122" s="371"/>
      <c r="EK122" s="371"/>
      <c r="EL122" s="371"/>
      <c r="EM122" s="371"/>
      <c r="EN122" s="371"/>
      <c r="EO122" s="371"/>
      <c r="EP122" s="371"/>
      <c r="EQ122" s="371"/>
      <c r="ER122" s="371"/>
      <c r="ES122" s="371"/>
      <c r="ET122" s="371"/>
      <c r="EU122" s="371"/>
      <c r="EV122" s="371"/>
      <c r="EW122" s="371"/>
      <c r="EX122" s="371"/>
      <c r="EY122" s="371"/>
      <c r="EZ122" s="371"/>
      <c r="FA122" s="371"/>
      <c r="FB122" s="371"/>
      <c r="FC122" s="371"/>
      <c r="FD122" s="371"/>
      <c r="FE122" s="371"/>
      <c r="FF122" s="371"/>
      <c r="FG122" s="371"/>
      <c r="FH122" s="371"/>
      <c r="FI122" s="371"/>
      <c r="FJ122" s="371"/>
      <c r="FK122" s="371"/>
      <c r="FL122" s="371"/>
      <c r="FM122" s="371"/>
      <c r="FN122" s="371"/>
      <c r="FO122" s="371"/>
      <c r="FP122" s="371"/>
      <c r="FQ122" s="371"/>
      <c r="FR122" s="371"/>
      <c r="FS122" s="371"/>
      <c r="FT122" s="371"/>
      <c r="FU122" s="371"/>
      <c r="FV122" s="371"/>
      <c r="FW122" s="371"/>
      <c r="FX122" s="371"/>
      <c r="FY122" s="371"/>
      <c r="FZ122" s="371"/>
      <c r="GA122" s="371"/>
      <c r="GB122" s="371"/>
      <c r="GC122" s="371"/>
    </row>
    <row r="123" spans="1:185" s="382" customFormat="1" ht="12.75" customHeight="1">
      <c r="A123" s="84"/>
      <c r="B123" s="111" t="s">
        <v>317</v>
      </c>
      <c r="C123" s="68">
        <v>7.76</v>
      </c>
      <c r="D123" s="68" t="e">
        <f>+#REF!/61.02+H123/35.45+L123/96.06/2</f>
        <v>#REF!</v>
      </c>
      <c r="E123" s="54" t="e">
        <f>+I123/1000/17.04+O123/20.04+S123/1000/55.85/2+T123/24.31/2+#REF!/39.1+#REF!/22.99</f>
        <v>#REF!</v>
      </c>
      <c r="F123" s="45"/>
      <c r="G123" s="54">
        <v>140</v>
      </c>
      <c r="H123" s="117">
        <v>5.3</v>
      </c>
      <c r="I123" s="68">
        <v>90</v>
      </c>
      <c r="J123" s="54" t="s">
        <v>132</v>
      </c>
      <c r="K123" s="54" t="s">
        <v>133</v>
      </c>
      <c r="L123" s="65">
        <v>5.8</v>
      </c>
      <c r="M123" s="54">
        <v>71</v>
      </c>
      <c r="N123" s="54">
        <v>140</v>
      </c>
      <c r="O123" s="68">
        <v>19.600000000000001</v>
      </c>
      <c r="P123" s="54" t="s">
        <v>75</v>
      </c>
      <c r="Q123" s="54">
        <v>1</v>
      </c>
      <c r="R123" s="54" t="s">
        <v>75</v>
      </c>
      <c r="S123" s="54">
        <v>170</v>
      </c>
      <c r="T123" s="54">
        <v>4.38</v>
      </c>
      <c r="U123" s="481">
        <v>240</v>
      </c>
      <c r="V123" s="54">
        <v>110</v>
      </c>
      <c r="W123" s="210" t="s">
        <v>148</v>
      </c>
      <c r="X123" s="371"/>
      <c r="Y123" s="371"/>
      <c r="Z123" s="371"/>
      <c r="AA123" s="371"/>
      <c r="AB123" s="371"/>
      <c r="AC123" s="371"/>
    </row>
    <row r="124" spans="1:185" s="382" customFormat="1" ht="12.75" customHeight="1">
      <c r="A124" s="217"/>
      <c r="B124" s="210" t="s">
        <v>335</v>
      </c>
      <c r="C124" s="209">
        <v>7.44</v>
      </c>
      <c r="D124" s="209"/>
      <c r="E124" s="204"/>
      <c r="F124" s="547"/>
      <c r="G124" s="204">
        <v>80</v>
      </c>
      <c r="H124" s="215">
        <v>5.4</v>
      </c>
      <c r="I124" s="209">
        <v>40</v>
      </c>
      <c r="J124" s="204" t="s">
        <v>132</v>
      </c>
      <c r="K124" s="204" t="s">
        <v>133</v>
      </c>
      <c r="L124" s="210">
        <v>6.2</v>
      </c>
      <c r="M124" s="209">
        <v>48</v>
      </c>
      <c r="N124" s="204">
        <v>120</v>
      </c>
      <c r="O124" s="209">
        <v>12.9</v>
      </c>
      <c r="P124" s="204" t="s">
        <v>75</v>
      </c>
      <c r="Q124" s="204" t="s">
        <v>75</v>
      </c>
      <c r="R124" s="204" t="s">
        <v>75</v>
      </c>
      <c r="S124" s="204">
        <v>120</v>
      </c>
      <c r="T124" s="204">
        <v>3.11</v>
      </c>
      <c r="U124" s="493">
        <v>150</v>
      </c>
      <c r="V124" s="204">
        <v>119</v>
      </c>
      <c r="W124" s="210" t="s">
        <v>148</v>
      </c>
      <c r="X124" s="371"/>
      <c r="Y124" s="371"/>
      <c r="Z124" s="371"/>
      <c r="AA124" s="371"/>
      <c r="AB124" s="371"/>
      <c r="AC124" s="371"/>
    </row>
    <row r="125" spans="1:185" s="382" customFormat="1" ht="12.75" customHeight="1">
      <c r="A125" s="217"/>
      <c r="B125" s="210" t="s">
        <v>392</v>
      </c>
      <c r="C125" s="209">
        <v>7.81</v>
      </c>
      <c r="D125" s="209"/>
      <c r="E125" s="204"/>
      <c r="F125" s="547"/>
      <c r="G125" s="204">
        <v>240</v>
      </c>
      <c r="H125" s="215">
        <v>5.0999999999999996</v>
      </c>
      <c r="I125" s="209">
        <v>90</v>
      </c>
      <c r="J125" s="204" t="s">
        <v>132</v>
      </c>
      <c r="K125" s="204" t="s">
        <v>133</v>
      </c>
      <c r="L125" s="210">
        <v>5.6</v>
      </c>
      <c r="M125" s="209">
        <v>70</v>
      </c>
      <c r="N125" s="204">
        <v>190</v>
      </c>
      <c r="O125" s="209">
        <v>14.2</v>
      </c>
      <c r="P125" s="204" t="s">
        <v>75</v>
      </c>
      <c r="Q125" s="204">
        <v>1</v>
      </c>
      <c r="R125" s="204">
        <v>1</v>
      </c>
      <c r="S125" s="204">
        <v>250</v>
      </c>
      <c r="T125" s="204">
        <v>3.92</v>
      </c>
      <c r="U125" s="493">
        <v>180</v>
      </c>
      <c r="V125" s="204">
        <v>146</v>
      </c>
      <c r="W125" s="210">
        <v>17</v>
      </c>
      <c r="X125" s="371"/>
      <c r="Y125" s="371"/>
      <c r="Z125" s="371"/>
      <c r="AA125" s="371"/>
      <c r="AB125" s="371"/>
      <c r="AC125" s="371"/>
    </row>
    <row r="126" spans="1:185" s="382" customFormat="1" ht="12.75" customHeight="1">
      <c r="A126" s="217"/>
      <c r="B126" s="210" t="s">
        <v>426</v>
      </c>
      <c r="C126" s="209">
        <v>7.79</v>
      </c>
      <c r="D126" s="209"/>
      <c r="E126" s="204"/>
      <c r="F126" s="547"/>
      <c r="G126" s="204">
        <v>90</v>
      </c>
      <c r="H126" s="215">
        <v>6</v>
      </c>
      <c r="I126" s="209">
        <v>40</v>
      </c>
      <c r="J126" s="204" t="s">
        <v>132</v>
      </c>
      <c r="K126" s="204" t="s">
        <v>133</v>
      </c>
      <c r="L126" s="210">
        <v>4.5</v>
      </c>
      <c r="M126" s="209">
        <v>47</v>
      </c>
      <c r="N126" s="204">
        <v>140</v>
      </c>
      <c r="O126" s="209">
        <v>16.3</v>
      </c>
      <c r="P126" s="204">
        <v>2</v>
      </c>
      <c r="Q126" s="204">
        <v>1</v>
      </c>
      <c r="R126" s="204" t="s">
        <v>75</v>
      </c>
      <c r="S126" s="204">
        <v>180</v>
      </c>
      <c r="T126" s="204">
        <v>4.33</v>
      </c>
      <c r="U126" s="493">
        <v>180</v>
      </c>
      <c r="V126" s="204">
        <v>159</v>
      </c>
      <c r="W126" s="210" t="s">
        <v>148</v>
      </c>
      <c r="X126" s="371"/>
      <c r="Y126" s="371"/>
      <c r="Z126" s="371"/>
      <c r="AA126" s="371"/>
      <c r="AB126" s="371"/>
      <c r="AC126" s="371"/>
    </row>
    <row r="127" spans="1:185" s="10" customFormat="1" ht="12.75" customHeight="1">
      <c r="A127" s="237"/>
      <c r="B127" s="208" t="s">
        <v>466</v>
      </c>
      <c r="C127" s="378">
        <v>7.68</v>
      </c>
      <c r="D127" s="204"/>
      <c r="E127" s="204"/>
      <c r="F127" s="204"/>
      <c r="G127" s="215" t="s">
        <v>132</v>
      </c>
      <c r="H127" s="215">
        <v>6.5</v>
      </c>
      <c r="I127" s="378">
        <v>60</v>
      </c>
      <c r="J127" s="215" t="s">
        <v>132</v>
      </c>
      <c r="K127" s="215" t="s">
        <v>133</v>
      </c>
      <c r="L127" s="210">
        <v>3.5</v>
      </c>
      <c r="M127" s="215">
        <v>130</v>
      </c>
      <c r="N127" s="215">
        <v>140</v>
      </c>
      <c r="O127" s="215">
        <v>13.6</v>
      </c>
      <c r="P127" s="215">
        <v>1</v>
      </c>
      <c r="Q127" s="215">
        <v>1</v>
      </c>
      <c r="R127" s="215" t="s">
        <v>75</v>
      </c>
      <c r="S127" s="215">
        <v>130</v>
      </c>
      <c r="T127" s="215">
        <v>3.18</v>
      </c>
      <c r="U127" s="493">
        <v>130</v>
      </c>
      <c r="V127" s="305">
        <v>135</v>
      </c>
      <c r="W127" s="307" t="s">
        <v>148</v>
      </c>
      <c r="Y127" s="371"/>
      <c r="Z127" s="371"/>
      <c r="AA127" s="371"/>
      <c r="AB127" s="371"/>
      <c r="AC127" s="371"/>
      <c r="AD127" s="371"/>
      <c r="AE127" s="371"/>
      <c r="AF127" s="371"/>
      <c r="AG127" s="371"/>
      <c r="AH127" s="371"/>
      <c r="AI127" s="371"/>
      <c r="AJ127" s="371"/>
      <c r="AK127" s="371"/>
      <c r="AL127" s="371"/>
      <c r="AM127" s="371"/>
      <c r="AN127" s="371"/>
      <c r="AO127" s="371"/>
      <c r="AP127" s="371"/>
      <c r="AQ127" s="371"/>
      <c r="AR127" s="371"/>
      <c r="AS127" s="371"/>
      <c r="AT127" s="371"/>
      <c r="AU127" s="371"/>
      <c r="AV127" s="371"/>
      <c r="AW127" s="371"/>
      <c r="AX127" s="371"/>
      <c r="AY127" s="371"/>
      <c r="AZ127" s="371"/>
      <c r="BA127" s="371"/>
      <c r="BB127" s="371"/>
      <c r="BC127" s="371"/>
      <c r="BD127" s="371"/>
      <c r="BE127" s="371"/>
      <c r="BF127" s="371"/>
      <c r="BG127" s="371"/>
      <c r="BH127" s="371"/>
      <c r="BI127" s="371"/>
      <c r="BJ127" s="371"/>
      <c r="BK127" s="371"/>
      <c r="BL127" s="371"/>
      <c r="BM127" s="371"/>
      <c r="BN127" s="371"/>
      <c r="BO127" s="371"/>
      <c r="BP127" s="371"/>
      <c r="BQ127" s="371"/>
      <c r="BR127" s="371"/>
      <c r="BS127" s="371"/>
      <c r="BT127" s="371"/>
      <c r="BU127" s="371"/>
      <c r="BV127" s="371"/>
      <c r="BW127" s="371"/>
      <c r="BX127" s="371"/>
      <c r="BY127" s="371"/>
      <c r="BZ127" s="371"/>
      <c r="CA127" s="371"/>
      <c r="CB127" s="371"/>
      <c r="CC127" s="371"/>
      <c r="CD127" s="371"/>
      <c r="CE127" s="371"/>
      <c r="CF127" s="371"/>
      <c r="CG127" s="371"/>
      <c r="CH127" s="371"/>
      <c r="CI127" s="371"/>
      <c r="CJ127" s="371"/>
      <c r="CK127" s="371"/>
      <c r="CL127" s="371"/>
      <c r="CM127" s="371"/>
      <c r="CN127" s="371"/>
      <c r="CO127" s="371"/>
      <c r="CP127" s="371"/>
      <c r="CQ127" s="371"/>
      <c r="CR127" s="371"/>
      <c r="CS127" s="371"/>
      <c r="CT127" s="371"/>
      <c r="CU127" s="371"/>
      <c r="CV127" s="371"/>
      <c r="CW127" s="371"/>
      <c r="CX127" s="371"/>
      <c r="CY127" s="371"/>
      <c r="CZ127" s="371"/>
      <c r="DA127" s="371"/>
      <c r="DB127" s="371"/>
      <c r="DC127" s="371"/>
      <c r="DD127" s="371"/>
      <c r="DE127" s="371"/>
      <c r="DF127" s="371"/>
      <c r="DG127" s="371"/>
      <c r="DH127" s="371"/>
      <c r="DI127" s="371"/>
      <c r="DJ127" s="371"/>
      <c r="DK127" s="371"/>
      <c r="DL127" s="371"/>
      <c r="DM127" s="371"/>
      <c r="DN127" s="371"/>
      <c r="DO127" s="371"/>
      <c r="DP127" s="371"/>
      <c r="DQ127" s="371"/>
      <c r="DR127" s="371"/>
      <c r="DS127" s="371"/>
      <c r="DT127" s="371"/>
      <c r="DU127" s="371"/>
      <c r="DV127" s="371"/>
      <c r="DW127" s="371"/>
      <c r="DX127" s="371"/>
      <c r="DY127" s="371"/>
      <c r="DZ127" s="371"/>
      <c r="EA127" s="371"/>
      <c r="EB127" s="371"/>
      <c r="EC127" s="371"/>
      <c r="ED127" s="371"/>
      <c r="EE127" s="371"/>
      <c r="EF127" s="371"/>
      <c r="EG127" s="371"/>
      <c r="EH127" s="371"/>
      <c r="EI127" s="371"/>
      <c r="EJ127" s="371"/>
      <c r="EK127" s="371"/>
      <c r="EL127" s="371"/>
      <c r="EM127" s="371"/>
      <c r="EN127" s="371"/>
      <c r="EO127" s="371"/>
      <c r="EP127" s="371"/>
      <c r="EQ127" s="371"/>
      <c r="ER127" s="371"/>
      <c r="ES127" s="371"/>
      <c r="ET127" s="371"/>
      <c r="EU127" s="371"/>
      <c r="EV127" s="371"/>
      <c r="EW127" s="371"/>
      <c r="EX127" s="371"/>
      <c r="EY127" s="371"/>
      <c r="EZ127" s="371"/>
      <c r="FA127" s="371"/>
      <c r="FB127" s="371"/>
      <c r="FC127" s="371"/>
      <c r="FD127" s="371"/>
      <c r="FE127" s="371"/>
      <c r="FF127" s="371"/>
      <c r="FG127" s="371"/>
      <c r="FH127" s="371"/>
      <c r="FI127" s="371"/>
      <c r="FJ127" s="371"/>
      <c r="FK127" s="371"/>
      <c r="FL127" s="371"/>
      <c r="FM127" s="371"/>
      <c r="FN127" s="371"/>
      <c r="FO127" s="371"/>
      <c r="FP127" s="371"/>
      <c r="FQ127" s="371"/>
      <c r="FR127" s="371"/>
      <c r="FS127" s="371"/>
      <c r="FT127" s="371"/>
      <c r="FU127" s="371"/>
      <c r="FV127" s="371"/>
      <c r="FW127" s="371"/>
      <c r="FX127" s="371"/>
      <c r="FY127" s="371"/>
      <c r="FZ127" s="371"/>
      <c r="GA127" s="371"/>
      <c r="GB127" s="371"/>
    </row>
    <row r="128" spans="1:185" s="10" customFormat="1" ht="12.75" customHeight="1">
      <c r="A128" s="203"/>
      <c r="B128" s="210" t="s">
        <v>504</v>
      </c>
      <c r="C128" s="215">
        <v>7.94</v>
      </c>
      <c r="D128" s="209"/>
      <c r="E128" s="204"/>
      <c r="F128" s="204"/>
      <c r="G128" s="215">
        <v>150</v>
      </c>
      <c r="H128" s="238">
        <v>6</v>
      </c>
      <c r="I128" s="209">
        <v>170</v>
      </c>
      <c r="J128" s="215" t="s">
        <v>132</v>
      </c>
      <c r="K128" s="215" t="s">
        <v>133</v>
      </c>
      <c r="L128" s="210">
        <v>3.4</v>
      </c>
      <c r="M128" s="205">
        <v>28</v>
      </c>
      <c r="N128" s="215">
        <v>130</v>
      </c>
      <c r="O128" s="215">
        <v>12.6</v>
      </c>
      <c r="P128" s="215">
        <v>1.7</v>
      </c>
      <c r="Q128" s="215">
        <v>1.3</v>
      </c>
      <c r="R128" s="215">
        <v>0.4</v>
      </c>
      <c r="S128" s="215" t="s">
        <v>96</v>
      </c>
      <c r="T128" s="215">
        <v>3.59</v>
      </c>
      <c r="U128" s="493">
        <v>112</v>
      </c>
      <c r="V128" s="215">
        <v>135</v>
      </c>
      <c r="W128" s="210" t="s">
        <v>75</v>
      </c>
      <c r="Y128" s="371"/>
      <c r="Z128" s="371"/>
      <c r="AA128" s="371"/>
      <c r="AB128" s="371"/>
      <c r="AC128" s="371"/>
      <c r="AD128" s="371"/>
      <c r="AE128" s="371"/>
      <c r="AF128" s="371"/>
      <c r="AG128" s="371"/>
      <c r="AH128" s="371"/>
      <c r="AI128" s="371"/>
      <c r="AJ128" s="371"/>
      <c r="AK128" s="371"/>
      <c r="AL128" s="371"/>
      <c r="AM128" s="371"/>
      <c r="AN128" s="371"/>
      <c r="AO128" s="371"/>
      <c r="AP128" s="371"/>
      <c r="AQ128" s="371"/>
      <c r="AR128" s="371"/>
      <c r="AS128" s="371"/>
      <c r="AT128" s="371"/>
      <c r="AU128" s="371"/>
      <c r="AV128" s="371"/>
      <c r="AW128" s="371"/>
      <c r="AX128" s="371"/>
      <c r="AY128" s="371"/>
      <c r="AZ128" s="371"/>
      <c r="BA128" s="371"/>
      <c r="BB128" s="371"/>
      <c r="BC128" s="371"/>
      <c r="BD128" s="371"/>
      <c r="BE128" s="371"/>
      <c r="BF128" s="371"/>
      <c r="BG128" s="371"/>
      <c r="BH128" s="371"/>
      <c r="BI128" s="371"/>
      <c r="BJ128" s="371"/>
      <c r="BK128" s="371"/>
      <c r="BL128" s="371"/>
      <c r="BM128" s="371"/>
      <c r="BN128" s="371"/>
      <c r="BO128" s="371"/>
      <c r="BP128" s="371"/>
      <c r="BQ128" s="371"/>
      <c r="BR128" s="371"/>
      <c r="BS128" s="371"/>
      <c r="BT128" s="371"/>
      <c r="BU128" s="371"/>
      <c r="BV128" s="371"/>
      <c r="BW128" s="371"/>
      <c r="BX128" s="371"/>
      <c r="BY128" s="371"/>
      <c r="BZ128" s="371"/>
      <c r="CA128" s="371"/>
      <c r="CB128" s="371"/>
      <c r="CC128" s="371"/>
      <c r="CD128" s="371"/>
      <c r="CE128" s="371"/>
      <c r="CF128" s="371"/>
      <c r="CG128" s="371"/>
      <c r="CH128" s="371"/>
      <c r="CI128" s="371"/>
      <c r="CJ128" s="371"/>
      <c r="CK128" s="371"/>
      <c r="CL128" s="371"/>
      <c r="CM128" s="371"/>
      <c r="CN128" s="371"/>
      <c r="CO128" s="371"/>
      <c r="CP128" s="371"/>
      <c r="CQ128" s="371"/>
      <c r="CR128" s="371"/>
      <c r="CS128" s="371"/>
      <c r="CT128" s="371"/>
      <c r="CU128" s="371"/>
      <c r="CV128" s="371"/>
      <c r="CW128" s="371"/>
      <c r="CX128" s="371"/>
      <c r="CY128" s="371"/>
      <c r="CZ128" s="371"/>
      <c r="DA128" s="371"/>
      <c r="DB128" s="371"/>
      <c r="DC128" s="371"/>
      <c r="DD128" s="371"/>
      <c r="DE128" s="371"/>
      <c r="DF128" s="371"/>
      <c r="DG128" s="371"/>
      <c r="DH128" s="371"/>
      <c r="DI128" s="371"/>
      <c r="DJ128" s="371"/>
      <c r="DK128" s="371"/>
      <c r="DL128" s="371"/>
      <c r="DM128" s="371"/>
      <c r="DN128" s="371"/>
      <c r="DO128" s="371"/>
      <c r="DP128" s="371"/>
      <c r="DQ128" s="371"/>
      <c r="DR128" s="371"/>
      <c r="DS128" s="371"/>
      <c r="DT128" s="371"/>
      <c r="DU128" s="371"/>
      <c r="DV128" s="371"/>
      <c r="DW128" s="371"/>
      <c r="DX128" s="371"/>
      <c r="DY128" s="371"/>
      <c r="DZ128" s="371"/>
      <c r="EA128" s="371"/>
      <c r="EB128" s="371"/>
      <c r="EC128" s="371"/>
      <c r="ED128" s="371"/>
      <c r="EE128" s="371"/>
      <c r="EF128" s="371"/>
      <c r="EG128" s="371"/>
      <c r="EH128" s="371"/>
      <c r="EI128" s="371"/>
      <c r="EJ128" s="371"/>
      <c r="EK128" s="371"/>
      <c r="EL128" s="371"/>
      <c r="EM128" s="371"/>
      <c r="EN128" s="371"/>
      <c r="EO128" s="371"/>
      <c r="EP128" s="371"/>
      <c r="EQ128" s="371"/>
      <c r="ER128" s="371"/>
      <c r="ES128" s="371"/>
      <c r="ET128" s="371"/>
      <c r="EU128" s="371"/>
      <c r="EV128" s="371"/>
      <c r="EW128" s="371"/>
      <c r="EX128" s="371"/>
      <c r="EY128" s="371"/>
      <c r="EZ128" s="371"/>
      <c r="FA128" s="371"/>
      <c r="FB128" s="371"/>
      <c r="FC128" s="371"/>
      <c r="FD128" s="371"/>
      <c r="FE128" s="371"/>
      <c r="FF128" s="371"/>
      <c r="FG128" s="371"/>
      <c r="FH128" s="371"/>
      <c r="FI128" s="371"/>
      <c r="FJ128" s="371"/>
      <c r="FK128" s="371"/>
      <c r="FL128" s="371"/>
      <c r="FM128" s="371"/>
      <c r="FN128" s="371"/>
      <c r="FO128" s="371"/>
      <c r="FP128" s="371"/>
      <c r="FQ128" s="371"/>
      <c r="FR128" s="371"/>
      <c r="FS128" s="371"/>
      <c r="FT128" s="371"/>
      <c r="FU128" s="371"/>
      <c r="FV128" s="371"/>
      <c r="FW128" s="371"/>
      <c r="FX128" s="371"/>
      <c r="FY128" s="371"/>
      <c r="FZ128" s="371"/>
      <c r="GA128" s="371"/>
      <c r="GB128" s="371"/>
    </row>
    <row r="129" spans="1:185" s="10" customFormat="1" ht="12.75" customHeight="1">
      <c r="A129" s="563" t="s">
        <v>167</v>
      </c>
      <c r="B129" s="111" t="s">
        <v>196</v>
      </c>
      <c r="C129" s="68">
        <v>6.86</v>
      </c>
      <c r="D129" s="68"/>
      <c r="E129" s="54"/>
      <c r="F129" s="517"/>
      <c r="G129" s="54" t="s">
        <v>132</v>
      </c>
      <c r="H129" s="117">
        <v>4.3</v>
      </c>
      <c r="I129" s="68">
        <v>50</v>
      </c>
      <c r="J129" s="54" t="s">
        <v>132</v>
      </c>
      <c r="K129" s="54">
        <v>4</v>
      </c>
      <c r="L129" s="65">
        <v>6</v>
      </c>
      <c r="M129" s="68">
        <v>9</v>
      </c>
      <c r="N129" s="54" t="s">
        <v>132</v>
      </c>
      <c r="O129" s="68">
        <v>27.3</v>
      </c>
      <c r="P129" s="54" t="s">
        <v>75</v>
      </c>
      <c r="Q129" s="54" t="s">
        <v>75</v>
      </c>
      <c r="R129" s="54">
        <v>38</v>
      </c>
      <c r="S129" s="480">
        <v>2430</v>
      </c>
      <c r="T129" s="54">
        <v>7.33</v>
      </c>
      <c r="U129" s="481">
        <v>460</v>
      </c>
      <c r="V129" s="54">
        <v>16.8</v>
      </c>
      <c r="W129" s="210">
        <v>32</v>
      </c>
      <c r="Y129" s="371"/>
      <c r="Z129" s="371"/>
      <c r="AA129" s="371"/>
      <c r="AB129" s="371"/>
      <c r="AC129" s="371"/>
      <c r="AD129" s="371"/>
      <c r="AE129" s="371"/>
      <c r="AF129" s="371"/>
      <c r="AG129" s="371"/>
      <c r="AH129" s="371"/>
      <c r="AI129" s="371"/>
      <c r="AJ129" s="371"/>
      <c r="AK129" s="371"/>
      <c r="AL129" s="371"/>
      <c r="AM129" s="371"/>
      <c r="AN129" s="371"/>
      <c r="AO129" s="371"/>
      <c r="AP129" s="371"/>
      <c r="AQ129" s="371"/>
      <c r="AR129" s="371"/>
      <c r="AS129" s="371"/>
      <c r="AT129" s="371"/>
      <c r="AU129" s="371"/>
      <c r="AV129" s="371"/>
      <c r="AW129" s="371"/>
      <c r="AX129" s="371"/>
      <c r="AY129" s="371"/>
      <c r="AZ129" s="371"/>
      <c r="BA129" s="371"/>
      <c r="BB129" s="371"/>
      <c r="BC129" s="371"/>
      <c r="BD129" s="371"/>
      <c r="BE129" s="371"/>
      <c r="BF129" s="371"/>
      <c r="BG129" s="371"/>
      <c r="BH129" s="371"/>
      <c r="BI129" s="371"/>
      <c r="BJ129" s="371"/>
      <c r="BK129" s="371"/>
      <c r="BL129" s="371"/>
      <c r="BM129" s="371"/>
      <c r="BN129" s="371"/>
      <c r="BO129" s="371"/>
      <c r="BP129" s="371"/>
      <c r="BQ129" s="371"/>
      <c r="BR129" s="371"/>
      <c r="BS129" s="371"/>
      <c r="BT129" s="371"/>
      <c r="BU129" s="371"/>
      <c r="BV129" s="371"/>
      <c r="BW129" s="371"/>
      <c r="BX129" s="371"/>
      <c r="BY129" s="371"/>
      <c r="BZ129" s="371"/>
      <c r="CA129" s="371"/>
      <c r="CB129" s="371"/>
      <c r="CC129" s="371"/>
      <c r="CD129" s="371"/>
      <c r="CE129" s="371"/>
      <c r="CF129" s="371"/>
      <c r="CG129" s="371"/>
      <c r="CH129" s="371"/>
      <c r="CI129" s="371"/>
      <c r="CJ129" s="371"/>
      <c r="CK129" s="371"/>
      <c r="CL129" s="371"/>
      <c r="CM129" s="371"/>
      <c r="CN129" s="371"/>
      <c r="CO129" s="371"/>
      <c r="CP129" s="371"/>
      <c r="CQ129" s="371"/>
      <c r="CR129" s="371"/>
      <c r="CS129" s="371"/>
      <c r="CT129" s="371"/>
      <c r="CU129" s="371"/>
      <c r="CV129" s="371"/>
      <c r="CW129" s="371"/>
      <c r="CX129" s="371"/>
      <c r="CY129" s="371"/>
      <c r="CZ129" s="371"/>
      <c r="DA129" s="371"/>
      <c r="DB129" s="371"/>
      <c r="DC129" s="371"/>
      <c r="DD129" s="371"/>
      <c r="DE129" s="371"/>
      <c r="DF129" s="371"/>
      <c r="DG129" s="371"/>
      <c r="DH129" s="371"/>
      <c r="DI129" s="371"/>
      <c r="DJ129" s="371"/>
      <c r="DK129" s="371"/>
      <c r="DL129" s="371"/>
      <c r="DM129" s="371"/>
      <c r="DN129" s="371"/>
      <c r="DO129" s="371"/>
      <c r="DP129" s="371"/>
      <c r="DQ129" s="371"/>
      <c r="DR129" s="371"/>
      <c r="DS129" s="371"/>
      <c r="DT129" s="371"/>
      <c r="DU129" s="371"/>
      <c r="DV129" s="371"/>
      <c r="DW129" s="371"/>
      <c r="DX129" s="371"/>
      <c r="DY129" s="371"/>
      <c r="DZ129" s="371"/>
      <c r="EA129" s="371"/>
      <c r="EB129" s="371"/>
      <c r="EC129" s="371"/>
      <c r="ED129" s="371"/>
      <c r="EE129" s="371"/>
      <c r="EF129" s="371"/>
      <c r="EG129" s="371"/>
      <c r="EH129" s="371"/>
      <c r="EI129" s="371"/>
      <c r="EJ129" s="371"/>
      <c r="EK129" s="371"/>
      <c r="EL129" s="371"/>
      <c r="EM129" s="371"/>
      <c r="EN129" s="371"/>
      <c r="EO129" s="371"/>
      <c r="EP129" s="371"/>
      <c r="EQ129" s="371"/>
      <c r="ER129" s="371"/>
      <c r="ES129" s="371"/>
      <c r="ET129" s="371"/>
      <c r="EU129" s="371"/>
      <c r="EV129" s="371"/>
      <c r="EW129" s="371"/>
      <c r="EX129" s="371"/>
      <c r="EY129" s="371"/>
      <c r="EZ129" s="371"/>
      <c r="FA129" s="371"/>
      <c r="FB129" s="371"/>
      <c r="FC129" s="371"/>
      <c r="FD129" s="371"/>
      <c r="FE129" s="371"/>
      <c r="FF129" s="371"/>
      <c r="FG129" s="371"/>
      <c r="FH129" s="371"/>
      <c r="FI129" s="371"/>
      <c r="FJ129" s="371"/>
      <c r="FK129" s="371"/>
      <c r="FL129" s="371"/>
      <c r="FM129" s="371"/>
      <c r="FN129" s="371"/>
      <c r="FO129" s="371"/>
      <c r="FP129" s="371"/>
    </row>
    <row r="130" spans="1:185" s="10" customFormat="1" ht="12.75" customHeight="1">
      <c r="A130" s="151"/>
      <c r="B130" s="111" t="s">
        <v>198</v>
      </c>
      <c r="C130" s="68">
        <v>6.78</v>
      </c>
      <c r="D130" s="68"/>
      <c r="E130" s="54"/>
      <c r="F130" s="517"/>
      <c r="G130" s="54" t="s">
        <v>132</v>
      </c>
      <c r="H130" s="117">
        <v>3.6</v>
      </c>
      <c r="I130" s="68">
        <v>20</v>
      </c>
      <c r="J130" s="54" t="s">
        <v>132</v>
      </c>
      <c r="K130" s="54">
        <v>11</v>
      </c>
      <c r="L130" s="65">
        <v>6.2</v>
      </c>
      <c r="M130" s="68" t="s">
        <v>137</v>
      </c>
      <c r="N130" s="54">
        <v>50</v>
      </c>
      <c r="O130" s="68">
        <v>23.1</v>
      </c>
      <c r="P130" s="54" t="s">
        <v>529</v>
      </c>
      <c r="Q130" s="54" t="s">
        <v>530</v>
      </c>
      <c r="R130" s="54" t="s">
        <v>140</v>
      </c>
      <c r="S130" s="480">
        <v>2100</v>
      </c>
      <c r="T130" s="54">
        <v>4.8899999999999997</v>
      </c>
      <c r="U130" s="481">
        <v>370</v>
      </c>
      <c r="V130" s="54">
        <v>28.6</v>
      </c>
      <c r="W130" s="210" t="s">
        <v>140</v>
      </c>
      <c r="Y130" s="371"/>
      <c r="Z130" s="371"/>
      <c r="AA130" s="371"/>
      <c r="AB130" s="371"/>
      <c r="AC130" s="371"/>
      <c r="AD130" s="371"/>
      <c r="AE130" s="371"/>
      <c r="AF130" s="371"/>
      <c r="AG130" s="371"/>
      <c r="AH130" s="371"/>
      <c r="AI130" s="371"/>
      <c r="AJ130" s="371"/>
      <c r="AK130" s="371"/>
      <c r="AL130" s="371"/>
      <c r="AM130" s="371"/>
      <c r="AN130" s="371"/>
      <c r="AO130" s="371"/>
      <c r="AP130" s="371"/>
      <c r="AQ130" s="371"/>
      <c r="AR130" s="371"/>
      <c r="AS130" s="371"/>
      <c r="AT130" s="371"/>
      <c r="AU130" s="371"/>
      <c r="AV130" s="371"/>
      <c r="AW130" s="371"/>
      <c r="AX130" s="371"/>
      <c r="AY130" s="371"/>
      <c r="AZ130" s="371"/>
      <c r="BA130" s="371"/>
      <c r="BB130" s="371"/>
      <c r="BC130" s="371"/>
      <c r="BD130" s="371"/>
      <c r="BE130" s="371"/>
      <c r="BF130" s="371"/>
      <c r="BG130" s="371"/>
      <c r="BH130" s="371"/>
      <c r="BI130" s="371"/>
      <c r="BJ130" s="371"/>
      <c r="BK130" s="371"/>
      <c r="BL130" s="371"/>
      <c r="BM130" s="371"/>
      <c r="BN130" s="371"/>
      <c r="BO130" s="371"/>
      <c r="BP130" s="371"/>
      <c r="BQ130" s="371"/>
      <c r="BR130" s="371"/>
      <c r="BS130" s="371"/>
      <c r="BT130" s="371"/>
      <c r="BU130" s="371"/>
      <c r="BV130" s="371"/>
      <c r="BW130" s="371"/>
      <c r="BX130" s="371"/>
      <c r="BY130" s="371"/>
      <c r="BZ130" s="371"/>
      <c r="CA130" s="371"/>
      <c r="CB130" s="371"/>
      <c r="CC130" s="371"/>
      <c r="CD130" s="371"/>
      <c r="CE130" s="371"/>
      <c r="CF130" s="371"/>
      <c r="CG130" s="371"/>
      <c r="CH130" s="371"/>
      <c r="CI130" s="371"/>
      <c r="CJ130" s="371"/>
      <c r="CK130" s="371"/>
      <c r="CL130" s="371"/>
      <c r="CM130" s="371"/>
      <c r="CN130" s="371"/>
      <c r="CO130" s="371"/>
      <c r="CP130" s="371"/>
      <c r="CQ130" s="371"/>
      <c r="CR130" s="371"/>
      <c r="CS130" s="371"/>
      <c r="CT130" s="371"/>
      <c r="CU130" s="371"/>
      <c r="CV130" s="371"/>
      <c r="CW130" s="371"/>
      <c r="CX130" s="371"/>
      <c r="CY130" s="371"/>
      <c r="CZ130" s="371"/>
      <c r="DA130" s="371"/>
      <c r="DB130" s="371"/>
      <c r="DC130" s="371"/>
      <c r="DD130" s="371"/>
      <c r="DE130" s="371"/>
      <c r="DF130" s="371"/>
      <c r="DG130" s="371"/>
      <c r="DH130" s="371"/>
      <c r="DI130" s="371"/>
      <c r="DJ130" s="371"/>
      <c r="DK130" s="371"/>
      <c r="DL130" s="371"/>
      <c r="DM130" s="371"/>
      <c r="DN130" s="371"/>
      <c r="DO130" s="371"/>
      <c r="DP130" s="371"/>
      <c r="DQ130" s="371"/>
      <c r="DR130" s="371"/>
      <c r="DS130" s="371"/>
      <c r="DT130" s="371"/>
      <c r="DU130" s="371"/>
      <c r="DV130" s="371"/>
      <c r="DW130" s="371"/>
      <c r="DX130" s="371"/>
      <c r="DY130" s="371"/>
      <c r="DZ130" s="371"/>
      <c r="EA130" s="371"/>
      <c r="EB130" s="371"/>
      <c r="EC130" s="371"/>
      <c r="ED130" s="371"/>
      <c r="EE130" s="371"/>
      <c r="EF130" s="371"/>
      <c r="EG130" s="371"/>
      <c r="EH130" s="371"/>
      <c r="EI130" s="371"/>
      <c r="EJ130" s="371"/>
      <c r="EK130" s="371"/>
      <c r="EL130" s="371"/>
      <c r="EM130" s="371"/>
      <c r="EN130" s="371"/>
      <c r="EO130" s="371"/>
      <c r="EP130" s="371"/>
      <c r="EQ130" s="371"/>
      <c r="ER130" s="371"/>
      <c r="ES130" s="371"/>
      <c r="ET130" s="371"/>
      <c r="EU130" s="371"/>
      <c r="EV130" s="371"/>
      <c r="EW130" s="371"/>
      <c r="EX130" s="371"/>
      <c r="EY130" s="371"/>
      <c r="EZ130" s="371"/>
      <c r="FA130" s="371"/>
      <c r="FB130" s="371"/>
      <c r="FC130" s="371"/>
      <c r="FD130" s="371"/>
      <c r="FE130" s="371"/>
      <c r="FF130" s="371"/>
      <c r="FG130" s="371"/>
      <c r="FH130" s="371"/>
      <c r="FI130" s="371"/>
      <c r="FJ130" s="371"/>
      <c r="FK130" s="371"/>
      <c r="FL130" s="371"/>
      <c r="FM130" s="371"/>
      <c r="FN130" s="371"/>
      <c r="FO130" s="371"/>
      <c r="FP130" s="371"/>
    </row>
    <row r="131" spans="1:185" s="10" customFormat="1" ht="12.75" customHeight="1">
      <c r="A131" s="84"/>
      <c r="B131" s="111" t="s">
        <v>199</v>
      </c>
      <c r="C131" s="68">
        <v>6.78</v>
      </c>
      <c r="D131" s="68"/>
      <c r="E131" s="54"/>
      <c r="F131" s="517"/>
      <c r="G131" s="54" t="s">
        <v>132</v>
      </c>
      <c r="H131" s="117">
        <v>4.0999999999999996</v>
      </c>
      <c r="I131" s="68">
        <v>70</v>
      </c>
      <c r="J131" s="54" t="s">
        <v>132</v>
      </c>
      <c r="K131" s="54" t="s">
        <v>133</v>
      </c>
      <c r="L131" s="65">
        <v>5.4</v>
      </c>
      <c r="M131" s="68" t="s">
        <v>148</v>
      </c>
      <c r="N131" s="54">
        <v>60</v>
      </c>
      <c r="O131" s="68">
        <v>22.6</v>
      </c>
      <c r="P131" s="54" t="s">
        <v>75</v>
      </c>
      <c r="Q131" s="54" t="s">
        <v>75</v>
      </c>
      <c r="R131" s="54" t="s">
        <v>75</v>
      </c>
      <c r="S131" s="480">
        <v>1940</v>
      </c>
      <c r="T131" s="54">
        <v>5.42</v>
      </c>
      <c r="U131" s="481">
        <v>370</v>
      </c>
      <c r="V131" s="54">
        <v>21.8</v>
      </c>
      <c r="W131" s="210" t="s">
        <v>148</v>
      </c>
      <c r="Y131" s="371"/>
      <c r="Z131" s="371"/>
      <c r="AA131" s="371"/>
      <c r="AB131" s="371"/>
      <c r="AC131" s="371"/>
      <c r="AD131" s="371"/>
      <c r="AE131" s="371"/>
      <c r="AF131" s="371"/>
      <c r="AG131" s="371"/>
      <c r="AH131" s="371"/>
      <c r="AI131" s="371"/>
      <c r="AJ131" s="371"/>
      <c r="AK131" s="371"/>
      <c r="AL131" s="371"/>
      <c r="AM131" s="371"/>
      <c r="AN131" s="371"/>
      <c r="AO131" s="371"/>
      <c r="AP131" s="371"/>
      <c r="AQ131" s="371"/>
      <c r="AR131" s="371"/>
      <c r="AS131" s="371"/>
      <c r="AT131" s="371"/>
      <c r="AU131" s="371"/>
      <c r="AV131" s="371"/>
      <c r="AW131" s="371"/>
      <c r="AX131" s="371"/>
      <c r="AY131" s="371"/>
      <c r="AZ131" s="371"/>
      <c r="BA131" s="371"/>
      <c r="BB131" s="371"/>
      <c r="BC131" s="371"/>
      <c r="BD131" s="371"/>
      <c r="BE131" s="371"/>
      <c r="BF131" s="371"/>
      <c r="BG131" s="371"/>
      <c r="BH131" s="371"/>
      <c r="BI131" s="371"/>
      <c r="BJ131" s="371"/>
      <c r="BK131" s="371"/>
      <c r="BL131" s="371"/>
      <c r="BM131" s="371"/>
      <c r="BN131" s="371"/>
      <c r="BO131" s="371"/>
      <c r="BP131" s="371"/>
      <c r="BQ131" s="371"/>
      <c r="BR131" s="371"/>
      <c r="BS131" s="371"/>
      <c r="BT131" s="371"/>
      <c r="BU131" s="371"/>
      <c r="BV131" s="371"/>
      <c r="BW131" s="371"/>
      <c r="BX131" s="371"/>
      <c r="BY131" s="371"/>
      <c r="BZ131" s="371"/>
      <c r="CA131" s="371"/>
      <c r="CB131" s="371"/>
      <c r="CC131" s="371"/>
      <c r="CD131" s="371"/>
      <c r="CE131" s="371"/>
      <c r="CF131" s="371"/>
      <c r="CG131" s="371"/>
      <c r="CH131" s="371"/>
      <c r="CI131" s="371"/>
      <c r="CJ131" s="371"/>
      <c r="CK131" s="371"/>
      <c r="CL131" s="371"/>
      <c r="CM131" s="371"/>
      <c r="CN131" s="371"/>
      <c r="CO131" s="371"/>
      <c r="CP131" s="371"/>
      <c r="CQ131" s="371"/>
      <c r="CR131" s="371"/>
      <c r="CS131" s="371"/>
      <c r="CT131" s="371"/>
      <c r="CU131" s="371"/>
      <c r="CV131" s="371"/>
      <c r="CW131" s="371"/>
      <c r="CX131" s="371"/>
      <c r="CY131" s="371"/>
      <c r="CZ131" s="371"/>
      <c r="DA131" s="371"/>
      <c r="DB131" s="371"/>
      <c r="DC131" s="371"/>
      <c r="DD131" s="371"/>
      <c r="DE131" s="371"/>
      <c r="DF131" s="371"/>
      <c r="DG131" s="371"/>
      <c r="DH131" s="371"/>
      <c r="DI131" s="371"/>
      <c r="DJ131" s="371"/>
      <c r="DK131" s="371"/>
      <c r="DL131" s="371"/>
      <c r="DM131" s="371"/>
      <c r="DN131" s="371"/>
      <c r="DO131" s="371"/>
      <c r="DP131" s="371"/>
      <c r="DQ131" s="371"/>
      <c r="DR131" s="371"/>
      <c r="DS131" s="371"/>
      <c r="DT131" s="371"/>
      <c r="DU131" s="371"/>
      <c r="DV131" s="371"/>
      <c r="DW131" s="371"/>
      <c r="DX131" s="371"/>
      <c r="DY131" s="371"/>
      <c r="DZ131" s="371"/>
      <c r="EA131" s="371"/>
      <c r="EB131" s="371"/>
      <c r="EC131" s="371"/>
      <c r="ED131" s="371"/>
      <c r="EE131" s="371"/>
      <c r="EF131" s="371"/>
      <c r="EG131" s="371"/>
      <c r="EH131" s="371"/>
      <c r="EI131" s="371"/>
      <c r="EJ131" s="371"/>
      <c r="EK131" s="371"/>
      <c r="EL131" s="371"/>
      <c r="EM131" s="371"/>
      <c r="EN131" s="371"/>
      <c r="EO131" s="371"/>
      <c r="EP131" s="371"/>
      <c r="EQ131" s="371"/>
      <c r="ER131" s="371"/>
      <c r="ES131" s="371"/>
      <c r="ET131" s="371"/>
      <c r="EU131" s="371"/>
      <c r="EV131" s="371"/>
      <c r="EW131" s="371"/>
      <c r="EX131" s="371"/>
      <c r="EY131" s="371"/>
      <c r="EZ131" s="371"/>
      <c r="FA131" s="371"/>
      <c r="FB131" s="371"/>
      <c r="FC131" s="371"/>
      <c r="FD131" s="371"/>
      <c r="FE131" s="371"/>
      <c r="FF131" s="371"/>
      <c r="FG131" s="371"/>
      <c r="FH131" s="371"/>
      <c r="FI131" s="371"/>
      <c r="FJ131" s="371"/>
      <c r="FK131" s="371"/>
      <c r="FL131" s="371"/>
      <c r="FM131" s="371"/>
      <c r="FN131" s="371"/>
      <c r="FO131" s="371"/>
      <c r="FP131" s="371"/>
    </row>
    <row r="132" spans="1:185" s="10" customFormat="1" ht="12.75" customHeight="1">
      <c r="A132" s="84"/>
      <c r="B132" s="111" t="s">
        <v>155</v>
      </c>
      <c r="C132" s="177">
        <v>7.09</v>
      </c>
      <c r="D132" s="209"/>
      <c r="E132" s="209"/>
      <c r="F132" s="566"/>
      <c r="G132" s="54" t="s">
        <v>132</v>
      </c>
      <c r="H132" s="117">
        <v>4.2</v>
      </c>
      <c r="I132" s="177">
        <v>50</v>
      </c>
      <c r="J132" s="117" t="s">
        <v>132</v>
      </c>
      <c r="K132" s="117" t="s">
        <v>133</v>
      </c>
      <c r="L132" s="65">
        <v>5.9</v>
      </c>
      <c r="M132" s="124" t="s">
        <v>132</v>
      </c>
      <c r="N132" s="54">
        <v>40</v>
      </c>
      <c r="O132" s="68">
        <v>29.9</v>
      </c>
      <c r="P132" s="54" t="s">
        <v>529</v>
      </c>
      <c r="Q132" s="54" t="s">
        <v>530</v>
      </c>
      <c r="R132" s="54" t="s">
        <v>140</v>
      </c>
      <c r="S132" s="480">
        <v>2640</v>
      </c>
      <c r="T132" s="54">
        <v>7.48</v>
      </c>
      <c r="U132" s="481">
        <v>480</v>
      </c>
      <c r="V132" s="54">
        <v>23</v>
      </c>
      <c r="W132" s="210" t="s">
        <v>148</v>
      </c>
      <c r="X132" s="371"/>
      <c r="Y132" s="371"/>
      <c r="Z132" s="371"/>
      <c r="AA132" s="371"/>
      <c r="AB132" s="371"/>
      <c r="AC132" s="371"/>
      <c r="AD132" s="371"/>
      <c r="AE132" s="371"/>
      <c r="AF132" s="371"/>
      <c r="AG132" s="371"/>
      <c r="AH132" s="371"/>
      <c r="AI132" s="371"/>
      <c r="AJ132" s="371"/>
      <c r="AK132" s="371"/>
      <c r="AL132" s="371"/>
      <c r="AM132" s="371"/>
      <c r="AN132" s="371"/>
      <c r="AO132" s="371"/>
      <c r="AP132" s="371"/>
      <c r="AQ132" s="371"/>
      <c r="AR132" s="371"/>
      <c r="AS132" s="371"/>
      <c r="AT132" s="371"/>
      <c r="AU132" s="371"/>
      <c r="AV132" s="371"/>
      <c r="AW132" s="371"/>
      <c r="AX132" s="371"/>
      <c r="AY132" s="371"/>
      <c r="AZ132" s="371"/>
      <c r="BA132" s="371"/>
      <c r="BB132" s="371"/>
      <c r="BC132" s="371"/>
      <c r="BD132" s="371"/>
      <c r="BE132" s="371"/>
      <c r="BF132" s="371"/>
      <c r="BG132" s="371"/>
      <c r="BH132" s="371"/>
      <c r="BI132" s="371"/>
      <c r="BJ132" s="371"/>
      <c r="BK132" s="371"/>
      <c r="BL132" s="371"/>
      <c r="BM132" s="371"/>
      <c r="BN132" s="371"/>
      <c r="BO132" s="371"/>
      <c r="BP132" s="371"/>
      <c r="BQ132" s="371"/>
      <c r="BR132" s="371"/>
      <c r="BS132" s="371"/>
      <c r="BT132" s="371"/>
      <c r="BU132" s="371"/>
      <c r="BV132" s="371"/>
      <c r="BW132" s="371"/>
      <c r="BX132" s="371"/>
      <c r="BY132" s="371"/>
      <c r="BZ132" s="371"/>
      <c r="CA132" s="371"/>
      <c r="CB132" s="371"/>
      <c r="CC132" s="371"/>
      <c r="CD132" s="371"/>
      <c r="CE132" s="371"/>
      <c r="CF132" s="371"/>
      <c r="CG132" s="371"/>
      <c r="CH132" s="371"/>
      <c r="CI132" s="371"/>
      <c r="CJ132" s="371"/>
      <c r="CK132" s="371"/>
      <c r="CL132" s="371"/>
      <c r="CM132" s="371"/>
      <c r="CN132" s="371"/>
      <c r="CO132" s="371"/>
      <c r="CP132" s="371"/>
      <c r="CQ132" s="371"/>
      <c r="CR132" s="371"/>
      <c r="CS132" s="371"/>
      <c r="CT132" s="371"/>
      <c r="CU132" s="371"/>
      <c r="CV132" s="371"/>
      <c r="CW132" s="371"/>
      <c r="CX132" s="371"/>
      <c r="CY132" s="371"/>
      <c r="CZ132" s="371"/>
      <c r="DA132" s="371"/>
      <c r="DB132" s="371"/>
      <c r="DC132" s="371"/>
      <c r="DD132" s="371"/>
      <c r="DE132" s="371"/>
      <c r="DF132" s="371"/>
      <c r="DG132" s="371"/>
      <c r="DH132" s="371"/>
      <c r="DI132" s="371"/>
      <c r="DJ132" s="371"/>
      <c r="DK132" s="371"/>
      <c r="DL132" s="371"/>
      <c r="DM132" s="371"/>
      <c r="DN132" s="371"/>
      <c r="DO132" s="371"/>
      <c r="DP132" s="371"/>
      <c r="DQ132" s="371"/>
      <c r="DR132" s="371"/>
      <c r="DS132" s="371"/>
      <c r="DT132" s="371"/>
      <c r="DU132" s="371"/>
      <c r="DV132" s="371"/>
      <c r="DW132" s="371"/>
      <c r="DX132" s="371"/>
      <c r="DY132" s="371"/>
      <c r="DZ132" s="371"/>
      <c r="EA132" s="371"/>
      <c r="EB132" s="371"/>
      <c r="EC132" s="371"/>
      <c r="ED132" s="371"/>
      <c r="EE132" s="371"/>
      <c r="EF132" s="371"/>
      <c r="EG132" s="371"/>
      <c r="EH132" s="371"/>
      <c r="EI132" s="371"/>
      <c r="EJ132" s="371"/>
      <c r="EK132" s="371"/>
      <c r="EL132" s="371"/>
      <c r="EM132" s="371"/>
      <c r="EN132" s="371"/>
      <c r="EO132" s="371"/>
      <c r="EP132" s="371"/>
      <c r="EQ132" s="371"/>
      <c r="ER132" s="371"/>
      <c r="ES132" s="371"/>
      <c r="ET132" s="371"/>
      <c r="EU132" s="371"/>
      <c r="EV132" s="371"/>
      <c r="EW132" s="371"/>
      <c r="EX132" s="371"/>
      <c r="EY132" s="371"/>
      <c r="EZ132" s="371"/>
      <c r="FA132" s="371"/>
      <c r="FB132" s="371"/>
      <c r="FC132" s="371"/>
      <c r="FD132" s="371"/>
      <c r="FE132" s="371"/>
      <c r="FF132" s="371"/>
      <c r="FG132" s="371"/>
      <c r="FH132" s="371"/>
      <c r="FI132" s="371"/>
      <c r="FJ132" s="371"/>
      <c r="FK132" s="371"/>
      <c r="FL132" s="371"/>
      <c r="FM132" s="371"/>
      <c r="FN132" s="371"/>
      <c r="FO132" s="371"/>
      <c r="FP132" s="371"/>
      <c r="FQ132" s="371"/>
      <c r="FR132" s="371"/>
      <c r="FS132" s="371"/>
      <c r="FT132" s="371"/>
      <c r="FU132" s="371"/>
      <c r="FV132" s="371"/>
      <c r="FW132" s="371"/>
      <c r="FX132" s="371"/>
      <c r="FY132" s="371"/>
      <c r="FZ132" s="371"/>
      <c r="GA132" s="371"/>
      <c r="GB132" s="371"/>
      <c r="GC132" s="371"/>
    </row>
    <row r="133" spans="1:185" s="382" customFormat="1" ht="12.75" customHeight="1">
      <c r="A133" s="84"/>
      <c r="B133" s="111" t="s">
        <v>317</v>
      </c>
      <c r="C133" s="68">
        <v>7.52</v>
      </c>
      <c r="D133" s="68" t="e">
        <f>+#REF!/61.02+H133/35.45+L133/96.06/2</f>
        <v>#REF!</v>
      </c>
      <c r="E133" s="54" t="e">
        <f>+O133/20.04+S133/1000/55.85/2+T133/24.31/2+#REF!/39.1+#REF!/22.99</f>
        <v>#REF!</v>
      </c>
      <c r="F133" s="45"/>
      <c r="G133" s="54" t="s">
        <v>132</v>
      </c>
      <c r="H133" s="117">
        <v>4</v>
      </c>
      <c r="I133" s="68" t="s">
        <v>96</v>
      </c>
      <c r="J133" s="54" t="s">
        <v>132</v>
      </c>
      <c r="K133" s="54" t="s">
        <v>133</v>
      </c>
      <c r="L133" s="65">
        <v>3.6</v>
      </c>
      <c r="M133" s="54" t="s">
        <v>148</v>
      </c>
      <c r="N133" s="54">
        <v>70</v>
      </c>
      <c r="O133" s="68">
        <v>22.8</v>
      </c>
      <c r="P133" s="54" t="s">
        <v>75</v>
      </c>
      <c r="Q133" s="54" t="s">
        <v>75</v>
      </c>
      <c r="R133" s="54" t="s">
        <v>75</v>
      </c>
      <c r="S133" s="480">
        <v>2280</v>
      </c>
      <c r="T133" s="54">
        <v>5.58</v>
      </c>
      <c r="U133" s="481">
        <v>410</v>
      </c>
      <c r="V133" s="54">
        <v>33.799999999999997</v>
      </c>
      <c r="W133" s="210" t="s">
        <v>148</v>
      </c>
      <c r="X133" s="371"/>
      <c r="Y133" s="371"/>
      <c r="Z133" s="371"/>
      <c r="AA133" s="371"/>
      <c r="AB133" s="371"/>
      <c r="AC133" s="371"/>
    </row>
    <row r="134" spans="1:185" s="382" customFormat="1" ht="12.75" customHeight="1">
      <c r="A134" s="217"/>
      <c r="B134" s="210" t="s">
        <v>335</v>
      </c>
      <c r="C134" s="209">
        <v>6.99</v>
      </c>
      <c r="D134" s="209"/>
      <c r="E134" s="204"/>
      <c r="F134" s="547"/>
      <c r="G134" s="309">
        <v>80</v>
      </c>
      <c r="H134" s="215">
        <v>5.4</v>
      </c>
      <c r="I134" s="209">
        <v>40</v>
      </c>
      <c r="J134" s="204" t="s">
        <v>132</v>
      </c>
      <c r="K134" s="204" t="s">
        <v>133</v>
      </c>
      <c r="L134" s="210">
        <v>6.2</v>
      </c>
      <c r="M134" s="209" t="s">
        <v>148</v>
      </c>
      <c r="N134" s="204" t="s">
        <v>132</v>
      </c>
      <c r="O134" s="209">
        <v>18.2</v>
      </c>
      <c r="P134" s="204" t="s">
        <v>75</v>
      </c>
      <c r="Q134" s="204" t="s">
        <v>75</v>
      </c>
      <c r="R134" s="204" t="s">
        <v>75</v>
      </c>
      <c r="S134" s="487">
        <v>1660</v>
      </c>
      <c r="T134" s="204">
        <v>4.71</v>
      </c>
      <c r="U134" s="488">
        <v>310</v>
      </c>
      <c r="V134" s="204">
        <v>27.9</v>
      </c>
      <c r="W134" s="210" t="s">
        <v>148</v>
      </c>
      <c r="X134" s="371"/>
      <c r="Y134" s="371"/>
      <c r="Z134" s="371"/>
      <c r="AA134" s="371"/>
      <c r="AB134" s="371"/>
      <c r="AC134" s="371"/>
    </row>
    <row r="135" spans="1:185" s="382" customFormat="1" ht="12.75" customHeight="1">
      <c r="A135" s="217"/>
      <c r="B135" s="210" t="s">
        <v>392</v>
      </c>
      <c r="C135" s="209">
        <v>7.68</v>
      </c>
      <c r="D135" s="209"/>
      <c r="E135" s="204"/>
      <c r="F135" s="547"/>
      <c r="G135" s="309">
        <v>170</v>
      </c>
      <c r="H135" s="215">
        <v>3.6</v>
      </c>
      <c r="I135" s="209">
        <v>400</v>
      </c>
      <c r="J135" s="204" t="s">
        <v>132</v>
      </c>
      <c r="K135" s="204" t="s">
        <v>133</v>
      </c>
      <c r="L135" s="210">
        <v>4.4000000000000004</v>
      </c>
      <c r="M135" s="209">
        <v>8</v>
      </c>
      <c r="N135" s="204">
        <v>80</v>
      </c>
      <c r="O135" s="209">
        <v>24.3</v>
      </c>
      <c r="P135" s="204" t="s">
        <v>75</v>
      </c>
      <c r="Q135" s="204" t="s">
        <v>75</v>
      </c>
      <c r="R135" s="204" t="s">
        <v>75</v>
      </c>
      <c r="S135" s="487">
        <v>2320</v>
      </c>
      <c r="T135" s="204">
        <v>7.52</v>
      </c>
      <c r="U135" s="488">
        <v>460</v>
      </c>
      <c r="V135" s="204">
        <v>31.7</v>
      </c>
      <c r="W135" s="210">
        <v>14</v>
      </c>
      <c r="X135" s="371"/>
      <c r="Y135" s="371"/>
      <c r="Z135" s="371"/>
      <c r="AA135" s="371"/>
      <c r="AB135" s="371"/>
      <c r="AC135" s="371"/>
    </row>
    <row r="136" spans="1:185" s="382" customFormat="1" ht="12.75" customHeight="1">
      <c r="A136" s="217"/>
      <c r="B136" s="210" t="s">
        <v>426</v>
      </c>
      <c r="C136" s="209">
        <v>7.49</v>
      </c>
      <c r="D136" s="209"/>
      <c r="E136" s="204"/>
      <c r="F136" s="547"/>
      <c r="G136" s="309">
        <v>150</v>
      </c>
      <c r="H136" s="215">
        <v>4.5999999999999996</v>
      </c>
      <c r="I136" s="209">
        <v>50</v>
      </c>
      <c r="J136" s="204" t="s">
        <v>132</v>
      </c>
      <c r="K136" s="204" t="s">
        <v>133</v>
      </c>
      <c r="L136" s="210">
        <v>3.6</v>
      </c>
      <c r="M136" s="209">
        <v>9</v>
      </c>
      <c r="N136" s="204">
        <v>60</v>
      </c>
      <c r="O136" s="209">
        <v>27.5</v>
      </c>
      <c r="P136" s="204" t="s">
        <v>75</v>
      </c>
      <c r="Q136" s="204" t="s">
        <v>75</v>
      </c>
      <c r="R136" s="204" t="s">
        <v>75</v>
      </c>
      <c r="S136" s="487">
        <v>2270</v>
      </c>
      <c r="T136" s="204">
        <v>8.16</v>
      </c>
      <c r="U136" s="488">
        <v>470</v>
      </c>
      <c r="V136" s="204">
        <v>28.1</v>
      </c>
      <c r="W136" s="210" t="s">
        <v>148</v>
      </c>
      <c r="X136" s="371"/>
      <c r="Y136" s="371"/>
      <c r="Z136" s="371"/>
      <c r="AA136" s="371"/>
      <c r="AB136" s="371"/>
      <c r="AC136" s="371"/>
    </row>
    <row r="137" spans="1:185" s="10" customFormat="1" ht="12.75" customHeight="1">
      <c r="A137" s="237"/>
      <c r="B137" s="208" t="s">
        <v>466</v>
      </c>
      <c r="C137" s="378">
        <v>7.39</v>
      </c>
      <c r="D137" s="204"/>
      <c r="E137" s="204"/>
      <c r="F137" s="204"/>
      <c r="G137" s="215" t="s">
        <v>132</v>
      </c>
      <c r="H137" s="215">
        <v>4.0999999999999996</v>
      </c>
      <c r="I137" s="378">
        <v>40</v>
      </c>
      <c r="J137" s="215" t="s">
        <v>132</v>
      </c>
      <c r="K137" s="215">
        <v>5</v>
      </c>
      <c r="L137" s="210">
        <v>5.2</v>
      </c>
      <c r="M137" s="215" t="s">
        <v>148</v>
      </c>
      <c r="N137" s="215">
        <v>50</v>
      </c>
      <c r="O137" s="305">
        <v>19.100000000000001</v>
      </c>
      <c r="P137" s="305" t="s">
        <v>75</v>
      </c>
      <c r="Q137" s="305" t="s">
        <v>67</v>
      </c>
      <c r="R137" s="305" t="s">
        <v>75</v>
      </c>
      <c r="S137" s="503">
        <v>1650</v>
      </c>
      <c r="T137" s="473">
        <v>4.87</v>
      </c>
      <c r="U137" s="503">
        <v>350</v>
      </c>
      <c r="V137" s="305">
        <v>26.5</v>
      </c>
      <c r="W137" s="307" t="s">
        <v>148</v>
      </c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371"/>
      <c r="AL137" s="371"/>
      <c r="AM137" s="371"/>
      <c r="AN137" s="371"/>
      <c r="AO137" s="371"/>
      <c r="AP137" s="371"/>
      <c r="AQ137" s="371"/>
      <c r="AR137" s="371"/>
      <c r="AS137" s="371"/>
      <c r="AT137" s="371"/>
      <c r="AU137" s="371"/>
      <c r="AV137" s="371"/>
      <c r="AW137" s="371"/>
      <c r="AX137" s="371"/>
      <c r="AY137" s="371"/>
      <c r="AZ137" s="371"/>
      <c r="BA137" s="371"/>
      <c r="BB137" s="371"/>
      <c r="BC137" s="371"/>
      <c r="BD137" s="371"/>
      <c r="BE137" s="371"/>
      <c r="BF137" s="371"/>
      <c r="BG137" s="371"/>
      <c r="BH137" s="371"/>
      <c r="BI137" s="371"/>
      <c r="BJ137" s="371"/>
      <c r="BK137" s="371"/>
      <c r="BL137" s="371"/>
      <c r="BM137" s="371"/>
      <c r="BN137" s="371"/>
      <c r="BO137" s="371"/>
      <c r="BP137" s="371"/>
      <c r="BQ137" s="371"/>
      <c r="BR137" s="371"/>
      <c r="BS137" s="371"/>
      <c r="BT137" s="371"/>
      <c r="BU137" s="371"/>
      <c r="BV137" s="371"/>
      <c r="BW137" s="371"/>
      <c r="BX137" s="371"/>
      <c r="BY137" s="371"/>
      <c r="BZ137" s="371"/>
      <c r="CA137" s="371"/>
      <c r="CB137" s="371"/>
      <c r="CC137" s="371"/>
      <c r="CD137" s="371"/>
      <c r="CE137" s="371"/>
      <c r="CF137" s="371"/>
      <c r="CG137" s="371"/>
      <c r="CH137" s="371"/>
      <c r="CI137" s="371"/>
      <c r="CJ137" s="371"/>
      <c r="CK137" s="371"/>
      <c r="CL137" s="371"/>
      <c r="CM137" s="371"/>
      <c r="CN137" s="371"/>
      <c r="CO137" s="371"/>
      <c r="CP137" s="371"/>
      <c r="CQ137" s="371"/>
      <c r="CR137" s="371"/>
      <c r="CS137" s="371"/>
      <c r="CT137" s="371"/>
      <c r="CU137" s="371"/>
      <c r="CV137" s="371"/>
      <c r="CW137" s="371"/>
      <c r="CX137" s="371"/>
      <c r="CY137" s="371"/>
      <c r="CZ137" s="371"/>
      <c r="DA137" s="371"/>
      <c r="DB137" s="371"/>
      <c r="DC137" s="371"/>
      <c r="DD137" s="371"/>
      <c r="DE137" s="371"/>
      <c r="DF137" s="371"/>
      <c r="DG137" s="371"/>
      <c r="DH137" s="371"/>
      <c r="DI137" s="371"/>
      <c r="DJ137" s="371"/>
      <c r="DK137" s="371"/>
      <c r="DL137" s="371"/>
      <c r="DM137" s="371"/>
      <c r="DN137" s="371"/>
      <c r="DO137" s="371"/>
      <c r="DP137" s="371"/>
      <c r="DQ137" s="371"/>
      <c r="DR137" s="371"/>
      <c r="DS137" s="371"/>
      <c r="DT137" s="371"/>
      <c r="DU137" s="371"/>
      <c r="DV137" s="371"/>
      <c r="DW137" s="371"/>
      <c r="DX137" s="371"/>
      <c r="DY137" s="371"/>
      <c r="DZ137" s="371"/>
      <c r="EA137" s="371"/>
      <c r="EB137" s="371"/>
      <c r="EC137" s="371"/>
      <c r="ED137" s="371"/>
      <c r="EE137" s="371"/>
      <c r="EF137" s="371"/>
      <c r="EG137" s="371"/>
      <c r="EH137" s="371"/>
      <c r="EI137" s="371"/>
      <c r="EJ137" s="371"/>
      <c r="EK137" s="371"/>
      <c r="EL137" s="371"/>
      <c r="EM137" s="371"/>
      <c r="EN137" s="371"/>
      <c r="EO137" s="371"/>
      <c r="EP137" s="371"/>
      <c r="EQ137" s="371"/>
      <c r="ER137" s="371"/>
      <c r="ES137" s="371"/>
      <c r="ET137" s="371"/>
      <c r="EU137" s="371"/>
      <c r="EV137" s="371"/>
      <c r="EW137" s="371"/>
      <c r="EX137" s="371"/>
      <c r="EY137" s="371"/>
      <c r="EZ137" s="371"/>
      <c r="FA137" s="371"/>
      <c r="FB137" s="371"/>
      <c r="FC137" s="371"/>
      <c r="FD137" s="371"/>
      <c r="FE137" s="371"/>
      <c r="FF137" s="371"/>
      <c r="FG137" s="371"/>
      <c r="FH137" s="371"/>
      <c r="FI137" s="371"/>
      <c r="FJ137" s="371"/>
      <c r="FK137" s="371"/>
      <c r="FL137" s="371"/>
      <c r="FM137" s="371"/>
      <c r="FN137" s="371"/>
      <c r="FO137" s="371"/>
      <c r="FP137" s="371"/>
      <c r="FQ137" s="371"/>
      <c r="FR137" s="371"/>
      <c r="FS137" s="371"/>
      <c r="FT137" s="371"/>
      <c r="FU137" s="371"/>
      <c r="FV137" s="371"/>
      <c r="FW137" s="371"/>
      <c r="FX137" s="371"/>
      <c r="FY137" s="371"/>
      <c r="FZ137" s="371"/>
      <c r="GA137" s="371"/>
      <c r="GB137" s="371"/>
    </row>
    <row r="138" spans="1:185" s="10" customFormat="1" ht="12.75" customHeight="1">
      <c r="A138" s="203"/>
      <c r="B138" s="210" t="s">
        <v>504</v>
      </c>
      <c r="C138" s="215">
        <v>7.38</v>
      </c>
      <c r="D138" s="209"/>
      <c r="E138" s="204"/>
      <c r="F138" s="204"/>
      <c r="G138" s="215" t="s">
        <v>132</v>
      </c>
      <c r="H138" s="215">
        <v>4.0999999999999996</v>
      </c>
      <c r="I138" s="209">
        <v>80</v>
      </c>
      <c r="J138" s="215" t="s">
        <v>132</v>
      </c>
      <c r="K138" s="215" t="s">
        <v>133</v>
      </c>
      <c r="L138" s="210">
        <v>3.1</v>
      </c>
      <c r="M138" s="205">
        <v>4</v>
      </c>
      <c r="N138" s="215">
        <v>50</v>
      </c>
      <c r="O138" s="215">
        <v>19.399999999999999</v>
      </c>
      <c r="P138" s="215">
        <v>0.6</v>
      </c>
      <c r="Q138" s="215" t="s">
        <v>193</v>
      </c>
      <c r="R138" s="215" t="s">
        <v>193</v>
      </c>
      <c r="S138" s="503">
        <v>1540</v>
      </c>
      <c r="T138" s="378">
        <v>5.88</v>
      </c>
      <c r="U138" s="503">
        <v>329</v>
      </c>
      <c r="V138" s="215">
        <v>28.8</v>
      </c>
      <c r="W138" s="215">
        <v>1</v>
      </c>
      <c r="X138" s="370">
        <v>3</v>
      </c>
      <c r="Y138" s="371"/>
      <c r="Z138" s="371"/>
      <c r="AA138" s="371"/>
      <c r="AB138" s="371"/>
      <c r="AC138" s="371"/>
      <c r="AD138" s="371"/>
      <c r="AE138" s="371"/>
      <c r="AF138" s="371"/>
      <c r="AG138" s="371"/>
      <c r="AH138" s="371"/>
      <c r="AI138" s="371"/>
      <c r="AJ138" s="371"/>
      <c r="AK138" s="371"/>
      <c r="AL138" s="371"/>
      <c r="AM138" s="371"/>
      <c r="AN138" s="371"/>
      <c r="AO138" s="371"/>
      <c r="AP138" s="371"/>
      <c r="AQ138" s="371"/>
      <c r="AR138" s="371"/>
      <c r="AS138" s="371"/>
      <c r="AT138" s="371"/>
      <c r="AU138" s="371"/>
      <c r="AV138" s="371"/>
      <c r="AW138" s="371"/>
      <c r="AX138" s="371"/>
      <c r="AY138" s="371"/>
      <c r="AZ138" s="371"/>
      <c r="BA138" s="371"/>
      <c r="BB138" s="371"/>
      <c r="BC138" s="371"/>
      <c r="BD138" s="371"/>
      <c r="BE138" s="371"/>
      <c r="BF138" s="371"/>
      <c r="BG138" s="371"/>
      <c r="BH138" s="371"/>
      <c r="BI138" s="371"/>
      <c r="BJ138" s="371"/>
      <c r="BK138" s="371"/>
      <c r="BL138" s="371"/>
      <c r="BM138" s="371"/>
      <c r="BN138" s="371"/>
      <c r="BO138" s="371"/>
      <c r="BP138" s="371"/>
      <c r="BQ138" s="371"/>
      <c r="BR138" s="371"/>
      <c r="BS138" s="371"/>
      <c r="BT138" s="371"/>
      <c r="BU138" s="371"/>
      <c r="BV138" s="371"/>
      <c r="BW138" s="371"/>
      <c r="BX138" s="371"/>
      <c r="BY138" s="371"/>
      <c r="BZ138" s="371"/>
      <c r="CA138" s="371"/>
      <c r="CB138" s="371"/>
      <c r="CC138" s="371"/>
      <c r="CD138" s="371"/>
      <c r="CE138" s="371"/>
      <c r="CF138" s="371"/>
      <c r="CG138" s="371"/>
      <c r="CH138" s="371"/>
      <c r="CI138" s="371"/>
      <c r="CJ138" s="371"/>
      <c r="CK138" s="371"/>
      <c r="CL138" s="371"/>
      <c r="CM138" s="371"/>
      <c r="CN138" s="371"/>
      <c r="CO138" s="371"/>
      <c r="CP138" s="371"/>
      <c r="CQ138" s="371"/>
      <c r="CR138" s="371"/>
      <c r="CS138" s="371"/>
      <c r="CT138" s="371"/>
      <c r="CU138" s="371"/>
      <c r="CV138" s="371"/>
      <c r="CW138" s="371"/>
      <c r="CX138" s="371"/>
      <c r="CY138" s="371"/>
      <c r="CZ138" s="371"/>
      <c r="DA138" s="371"/>
      <c r="DB138" s="371"/>
      <c r="DC138" s="371"/>
      <c r="DD138" s="371"/>
      <c r="DE138" s="371"/>
      <c r="DF138" s="371"/>
      <c r="DG138" s="371"/>
      <c r="DH138" s="371"/>
      <c r="DI138" s="371"/>
      <c r="DJ138" s="371"/>
      <c r="DK138" s="371"/>
      <c r="DL138" s="371"/>
      <c r="DM138" s="371"/>
      <c r="DN138" s="371"/>
      <c r="DO138" s="371"/>
      <c r="DP138" s="371"/>
      <c r="DQ138" s="371"/>
      <c r="DR138" s="371"/>
      <c r="DS138" s="371"/>
      <c r="DT138" s="371"/>
      <c r="DU138" s="371"/>
      <c r="DV138" s="371"/>
      <c r="DW138" s="371"/>
      <c r="DX138" s="371"/>
      <c r="DY138" s="371"/>
      <c r="DZ138" s="371"/>
      <c r="EA138" s="371"/>
      <c r="EB138" s="371"/>
      <c r="EC138" s="371"/>
      <c r="ED138" s="371"/>
      <c r="EE138" s="371"/>
      <c r="EF138" s="371"/>
      <c r="EG138" s="371"/>
      <c r="EH138" s="371"/>
      <c r="EI138" s="371"/>
      <c r="EJ138" s="371"/>
      <c r="EK138" s="371"/>
      <c r="EL138" s="371"/>
      <c r="EM138" s="371"/>
      <c r="EN138" s="371"/>
      <c r="EO138" s="371"/>
      <c r="EP138" s="371"/>
      <c r="EQ138" s="371"/>
      <c r="ER138" s="371"/>
      <c r="ES138" s="371"/>
      <c r="ET138" s="371"/>
      <c r="EU138" s="371"/>
      <c r="EV138" s="371"/>
      <c r="EW138" s="371"/>
      <c r="EX138" s="371"/>
      <c r="EY138" s="371"/>
      <c r="EZ138" s="371"/>
      <c r="FA138" s="371"/>
      <c r="FB138" s="371"/>
      <c r="FC138" s="371"/>
      <c r="FD138" s="371"/>
      <c r="FE138" s="371"/>
      <c r="FF138" s="371"/>
      <c r="FG138" s="371"/>
      <c r="FH138" s="371"/>
      <c r="FI138" s="371"/>
      <c r="FJ138" s="371"/>
      <c r="FK138" s="371"/>
      <c r="FL138" s="371"/>
      <c r="FM138" s="371"/>
      <c r="FN138" s="371"/>
      <c r="FO138" s="371"/>
      <c r="FP138" s="371"/>
      <c r="FQ138" s="371"/>
      <c r="FR138" s="371"/>
      <c r="FS138" s="371"/>
      <c r="FT138" s="371"/>
      <c r="FU138" s="371"/>
      <c r="FV138" s="371"/>
      <c r="FW138" s="371"/>
      <c r="FX138" s="371"/>
      <c r="FY138" s="371"/>
      <c r="FZ138" s="371"/>
      <c r="GA138" s="371"/>
      <c r="GB138" s="371"/>
    </row>
    <row r="139" spans="1:185" s="10" customFormat="1" ht="6" customHeight="1">
      <c r="A139" s="596"/>
      <c r="B139" s="544"/>
      <c r="C139" s="542"/>
      <c r="D139" s="542"/>
      <c r="E139" s="543"/>
      <c r="F139" s="543"/>
      <c r="G139" s="604"/>
      <c r="H139" s="558"/>
      <c r="I139" s="542"/>
      <c r="J139" s="543"/>
      <c r="K139" s="543"/>
      <c r="L139" s="544"/>
      <c r="M139" s="542"/>
      <c r="N139" s="543"/>
      <c r="O139" s="542"/>
      <c r="P139" s="543"/>
      <c r="Q139" s="543"/>
      <c r="R139" s="543"/>
      <c r="S139" s="505"/>
      <c r="T139" s="542"/>
      <c r="U139" s="505"/>
      <c r="V139" s="543"/>
      <c r="W139" s="543"/>
      <c r="X139" s="371"/>
      <c r="Y139" s="371"/>
      <c r="Z139" s="371"/>
      <c r="AA139" s="371"/>
      <c r="AB139" s="371"/>
      <c r="AC139" s="371"/>
      <c r="AD139" s="371"/>
      <c r="AE139" s="371"/>
      <c r="AF139" s="371"/>
      <c r="AG139" s="371"/>
      <c r="AH139" s="371"/>
      <c r="AI139" s="371"/>
      <c r="AJ139" s="371"/>
      <c r="AK139" s="371"/>
      <c r="AL139" s="371"/>
      <c r="AM139" s="371"/>
      <c r="AN139" s="371"/>
      <c r="AO139" s="371"/>
      <c r="AP139" s="371"/>
      <c r="AQ139" s="371"/>
      <c r="AR139" s="371"/>
      <c r="AS139" s="371"/>
      <c r="AT139" s="371"/>
      <c r="AU139" s="371"/>
      <c r="AV139" s="371"/>
      <c r="AW139" s="371"/>
      <c r="AX139" s="371"/>
      <c r="AY139" s="371"/>
      <c r="AZ139" s="371"/>
      <c r="BA139" s="371"/>
      <c r="BB139" s="371"/>
      <c r="BC139" s="371"/>
      <c r="BD139" s="371"/>
      <c r="BE139" s="371"/>
      <c r="BF139" s="371"/>
      <c r="BG139" s="371"/>
      <c r="BH139" s="371"/>
      <c r="BI139" s="371"/>
      <c r="BJ139" s="371"/>
      <c r="BK139" s="371"/>
      <c r="BL139" s="371"/>
      <c r="BM139" s="371"/>
      <c r="BN139" s="371"/>
      <c r="BO139" s="371"/>
      <c r="BP139" s="371"/>
      <c r="BQ139" s="371"/>
      <c r="BR139" s="371"/>
      <c r="BS139" s="371"/>
      <c r="BT139" s="371"/>
      <c r="BU139" s="371"/>
      <c r="BV139" s="371"/>
      <c r="BW139" s="371"/>
      <c r="BX139" s="371"/>
      <c r="BY139" s="371"/>
      <c r="BZ139" s="371"/>
      <c r="CA139" s="371"/>
      <c r="CB139" s="371"/>
      <c r="CC139" s="371"/>
      <c r="CD139" s="371"/>
      <c r="CE139" s="371"/>
      <c r="CF139" s="371"/>
      <c r="CG139" s="371"/>
      <c r="CH139" s="371"/>
      <c r="CI139" s="371"/>
      <c r="CJ139" s="371"/>
      <c r="CK139" s="371"/>
      <c r="CL139" s="371"/>
      <c r="CM139" s="371"/>
      <c r="CN139" s="371"/>
      <c r="CO139" s="371"/>
      <c r="CP139" s="371"/>
      <c r="CQ139" s="371"/>
      <c r="CR139" s="371"/>
      <c r="CS139" s="371"/>
      <c r="CT139" s="371"/>
      <c r="CU139" s="371"/>
      <c r="CV139" s="371"/>
      <c r="CW139" s="371"/>
      <c r="CX139" s="371"/>
      <c r="CY139" s="371"/>
      <c r="CZ139" s="371"/>
      <c r="DA139" s="371"/>
      <c r="DB139" s="371"/>
      <c r="DC139" s="371"/>
      <c r="DD139" s="371"/>
      <c r="DE139" s="371"/>
      <c r="DF139" s="371"/>
      <c r="DG139" s="371"/>
      <c r="DH139" s="371"/>
      <c r="DI139" s="371"/>
      <c r="DJ139" s="371"/>
      <c r="DK139" s="371"/>
      <c r="DL139" s="371"/>
      <c r="DM139" s="371"/>
      <c r="DN139" s="371"/>
      <c r="DO139" s="371"/>
      <c r="DP139" s="371"/>
      <c r="DQ139" s="371"/>
      <c r="DR139" s="371"/>
      <c r="DS139" s="371"/>
      <c r="DT139" s="371"/>
      <c r="DU139" s="371"/>
      <c r="DV139" s="371"/>
      <c r="DW139" s="371"/>
      <c r="DX139" s="371"/>
      <c r="DY139" s="371"/>
      <c r="DZ139" s="371"/>
      <c r="EA139" s="371"/>
      <c r="EB139" s="371"/>
      <c r="EC139" s="371"/>
      <c r="ED139" s="371"/>
      <c r="EE139" s="371"/>
      <c r="EF139" s="371"/>
      <c r="EG139" s="371"/>
      <c r="EH139" s="371"/>
      <c r="EI139" s="371"/>
      <c r="EJ139" s="371"/>
      <c r="EK139" s="371"/>
      <c r="EL139" s="371"/>
      <c r="EM139" s="371"/>
      <c r="EN139" s="371"/>
      <c r="EO139" s="371"/>
      <c r="EP139" s="371"/>
      <c r="EQ139" s="371"/>
      <c r="ER139" s="371"/>
      <c r="ES139" s="371"/>
      <c r="ET139" s="371"/>
      <c r="EU139" s="371"/>
      <c r="EV139" s="371"/>
      <c r="EW139" s="371"/>
      <c r="EX139" s="371"/>
      <c r="EY139" s="371"/>
      <c r="EZ139" s="371"/>
      <c r="FA139" s="371"/>
      <c r="FB139" s="371"/>
      <c r="FC139" s="371"/>
      <c r="FD139" s="371"/>
      <c r="FE139" s="371"/>
      <c r="FF139" s="371"/>
      <c r="FG139" s="371"/>
      <c r="FH139" s="371"/>
      <c r="FI139" s="371"/>
      <c r="FJ139" s="371"/>
      <c r="FK139" s="371"/>
      <c r="FL139" s="371"/>
      <c r="FM139" s="371"/>
      <c r="FN139" s="371"/>
      <c r="FO139" s="371"/>
      <c r="FP139" s="371"/>
      <c r="FQ139" s="371"/>
      <c r="FR139" s="371"/>
      <c r="FS139" s="371"/>
      <c r="FT139" s="371"/>
      <c r="FU139" s="371"/>
      <c r="FV139" s="371"/>
      <c r="FW139" s="371"/>
      <c r="FX139" s="371"/>
      <c r="FY139" s="371"/>
      <c r="FZ139" s="371"/>
      <c r="GA139" s="371"/>
      <c r="GB139" s="371"/>
    </row>
    <row r="140" spans="1:185" s="382" customFormat="1" ht="12.75" customHeight="1">
      <c r="A140" s="602" t="s">
        <v>349</v>
      </c>
      <c r="B140" s="210" t="s">
        <v>335</v>
      </c>
      <c r="C140" s="209">
        <v>6.25</v>
      </c>
      <c r="D140" s="209"/>
      <c r="E140" s="204"/>
      <c r="F140" s="547"/>
      <c r="G140" s="309">
        <v>51</v>
      </c>
      <c r="H140" s="215">
        <v>19.8</v>
      </c>
      <c r="I140" s="239">
        <v>2800</v>
      </c>
      <c r="J140" s="204" t="s">
        <v>132</v>
      </c>
      <c r="K140" s="204" t="s">
        <v>133</v>
      </c>
      <c r="L140" s="210">
        <v>383</v>
      </c>
      <c r="M140" s="209">
        <v>9</v>
      </c>
      <c r="N140" s="246">
        <v>1290</v>
      </c>
      <c r="O140" s="209">
        <v>11.2</v>
      </c>
      <c r="P140" s="204">
        <v>3</v>
      </c>
      <c r="Q140" s="204" t="s">
        <v>75</v>
      </c>
      <c r="R140" s="204" t="s">
        <v>75</v>
      </c>
      <c r="S140" s="246">
        <v>280</v>
      </c>
      <c r="T140" s="204">
        <v>1.41</v>
      </c>
      <c r="U140" s="488">
        <v>180</v>
      </c>
      <c r="V140" s="487">
        <v>285</v>
      </c>
      <c r="W140" s="210">
        <v>12</v>
      </c>
      <c r="X140" s="371"/>
      <c r="Y140" s="371"/>
      <c r="Z140" s="371"/>
      <c r="AA140" s="371"/>
      <c r="AB140" s="371"/>
      <c r="AC140" s="371"/>
    </row>
    <row r="141" spans="1:185" s="382" customFormat="1" ht="12.75" customHeight="1">
      <c r="A141" s="217"/>
      <c r="B141" s="210" t="s">
        <v>392</v>
      </c>
      <c r="C141" s="209">
        <v>6.57</v>
      </c>
      <c r="D141" s="209"/>
      <c r="E141" s="204"/>
      <c r="F141" s="547"/>
      <c r="G141" s="204">
        <v>870</v>
      </c>
      <c r="H141" s="215">
        <v>20.399999999999999</v>
      </c>
      <c r="I141" s="239">
        <v>4230</v>
      </c>
      <c r="J141" s="204" t="s">
        <v>132</v>
      </c>
      <c r="K141" s="204" t="s">
        <v>133</v>
      </c>
      <c r="L141" s="210">
        <v>346</v>
      </c>
      <c r="M141" s="209">
        <v>6</v>
      </c>
      <c r="N141" s="239">
        <v>1000</v>
      </c>
      <c r="O141" s="209">
        <v>8.7100000000000009</v>
      </c>
      <c r="P141" s="204">
        <v>2</v>
      </c>
      <c r="Q141" s="204" t="s">
        <v>75</v>
      </c>
      <c r="R141" s="204" t="s">
        <v>75</v>
      </c>
      <c r="S141" s="480">
        <v>710</v>
      </c>
      <c r="T141" s="204">
        <v>0.95</v>
      </c>
      <c r="U141" s="493">
        <v>120</v>
      </c>
      <c r="V141" s="487">
        <v>259</v>
      </c>
      <c r="W141" s="210" t="s">
        <v>148</v>
      </c>
      <c r="X141" s="371"/>
      <c r="Y141" s="371"/>
      <c r="Z141" s="371"/>
      <c r="AA141" s="371"/>
      <c r="AB141" s="371"/>
      <c r="AC141" s="371"/>
    </row>
    <row r="142" spans="1:185" s="382" customFormat="1" ht="12.75" customHeight="1">
      <c r="A142" s="217"/>
      <c r="B142" s="210" t="s">
        <v>426</v>
      </c>
      <c r="C142" s="209">
        <v>7.07</v>
      </c>
      <c r="D142" s="209"/>
      <c r="E142" s="204"/>
      <c r="F142" s="547"/>
      <c r="G142" s="204">
        <v>550</v>
      </c>
      <c r="H142" s="215">
        <v>22.6</v>
      </c>
      <c r="I142" s="607">
        <v>5700</v>
      </c>
      <c r="J142" s="204" t="s">
        <v>132</v>
      </c>
      <c r="K142" s="204" t="s">
        <v>133</v>
      </c>
      <c r="L142" s="307">
        <v>337</v>
      </c>
      <c r="M142" s="209">
        <v>46</v>
      </c>
      <c r="N142" s="239">
        <v>1510</v>
      </c>
      <c r="O142" s="209">
        <v>11.1</v>
      </c>
      <c r="P142" s="204">
        <v>3</v>
      </c>
      <c r="Q142" s="204" t="s">
        <v>75</v>
      </c>
      <c r="R142" s="204" t="s">
        <v>75</v>
      </c>
      <c r="S142" s="480">
        <v>600</v>
      </c>
      <c r="T142" s="204">
        <v>1.62</v>
      </c>
      <c r="U142" s="493">
        <v>120</v>
      </c>
      <c r="V142" s="487">
        <v>417</v>
      </c>
      <c r="W142" s="210">
        <v>6</v>
      </c>
      <c r="X142" s="371"/>
      <c r="Y142" s="371"/>
      <c r="Z142" s="371"/>
      <c r="AA142" s="371"/>
      <c r="AB142" s="371"/>
      <c r="AC142" s="371"/>
    </row>
    <row r="143" spans="1:185" s="382" customFormat="1" ht="12.75" customHeight="1">
      <c r="A143" s="217"/>
      <c r="B143" s="210" t="s">
        <v>467</v>
      </c>
      <c r="C143" s="209">
        <v>5.75</v>
      </c>
      <c r="D143" s="209"/>
      <c r="E143" s="204"/>
      <c r="F143" s="547"/>
      <c r="G143" s="204">
        <v>920</v>
      </c>
      <c r="H143" s="204">
        <v>24</v>
      </c>
      <c r="I143" s="9">
        <v>84800</v>
      </c>
      <c r="J143" s="209" t="s">
        <v>197</v>
      </c>
      <c r="K143" s="204" t="s">
        <v>133</v>
      </c>
      <c r="L143" s="654">
        <v>1750</v>
      </c>
      <c r="M143" s="209">
        <v>40</v>
      </c>
      <c r="N143" s="239">
        <v>1050</v>
      </c>
      <c r="O143" s="209">
        <v>33.5</v>
      </c>
      <c r="P143" s="204">
        <v>2</v>
      </c>
      <c r="Q143" s="204">
        <v>3</v>
      </c>
      <c r="R143" s="204" t="s">
        <v>75</v>
      </c>
      <c r="S143" s="480">
        <v>142000</v>
      </c>
      <c r="T143" s="204">
        <v>7.41</v>
      </c>
      <c r="U143" s="486">
        <v>1100</v>
      </c>
      <c r="V143" s="487">
        <v>325</v>
      </c>
      <c r="W143" s="210">
        <v>29</v>
      </c>
      <c r="X143" s="371"/>
      <c r="Y143" s="371"/>
      <c r="Z143" s="371"/>
      <c r="AA143" s="371"/>
      <c r="AB143" s="371"/>
      <c r="AC143" s="371"/>
    </row>
    <row r="144" spans="1:185" s="382" customFormat="1" ht="12.75" customHeight="1">
      <c r="A144" s="217"/>
      <c r="B144" s="210" t="s">
        <v>504</v>
      </c>
      <c r="C144" s="215">
        <v>6.77</v>
      </c>
      <c r="D144" s="209"/>
      <c r="E144" s="204"/>
      <c r="F144" s="547"/>
      <c r="G144" s="215" t="s">
        <v>132</v>
      </c>
      <c r="H144" s="215">
        <v>20.2</v>
      </c>
      <c r="I144" s="656">
        <v>10200</v>
      </c>
      <c r="J144" s="215" t="s">
        <v>132</v>
      </c>
      <c r="K144" s="215" t="s">
        <v>133</v>
      </c>
      <c r="L144" s="657">
        <v>828</v>
      </c>
      <c r="M144" s="215">
        <v>24</v>
      </c>
      <c r="N144" s="239">
        <v>1370</v>
      </c>
      <c r="O144" s="215">
        <v>22.7</v>
      </c>
      <c r="P144" s="215">
        <v>1</v>
      </c>
      <c r="Q144" s="215" t="s">
        <v>75</v>
      </c>
      <c r="R144" s="215" t="s">
        <v>75</v>
      </c>
      <c r="S144" s="486">
        <v>20900</v>
      </c>
      <c r="T144" s="378">
        <v>3.44</v>
      </c>
      <c r="U144" s="486">
        <v>420</v>
      </c>
      <c r="V144" s="486">
        <v>341</v>
      </c>
      <c r="W144" s="210" t="s">
        <v>148</v>
      </c>
      <c r="X144" s="371"/>
      <c r="Y144" s="371"/>
      <c r="Z144" s="371"/>
      <c r="AA144" s="371"/>
      <c r="AB144" s="371"/>
      <c r="AC144" s="371"/>
    </row>
    <row r="145" spans="1:172" s="382" customFormat="1" ht="6" customHeight="1">
      <c r="A145" s="596"/>
      <c r="B145" s="544"/>
      <c r="C145" s="542"/>
      <c r="D145" s="542"/>
      <c r="E145" s="543"/>
      <c r="F145" s="603"/>
      <c r="G145" s="604"/>
      <c r="H145" s="558"/>
      <c r="I145" s="605"/>
      <c r="J145" s="543"/>
      <c r="K145" s="543"/>
      <c r="L145" s="504"/>
      <c r="M145" s="542"/>
      <c r="N145" s="606"/>
      <c r="O145" s="542"/>
      <c r="P145" s="543"/>
      <c r="Q145" s="543"/>
      <c r="R145" s="543"/>
      <c r="S145" s="491"/>
      <c r="T145" s="542"/>
      <c r="U145" s="490"/>
      <c r="V145" s="491"/>
      <c r="W145" s="544"/>
      <c r="X145" s="371"/>
      <c r="Y145" s="371"/>
      <c r="Z145" s="371"/>
      <c r="AA145" s="371"/>
      <c r="AB145" s="371"/>
      <c r="AC145" s="371"/>
    </row>
    <row r="146" spans="1:172" s="382" customFormat="1" ht="12.75" customHeight="1">
      <c r="A146" s="602" t="s">
        <v>233</v>
      </c>
      <c r="B146" s="210" t="s">
        <v>196</v>
      </c>
      <c r="C146" s="209">
        <v>8.8800000000000008</v>
      </c>
      <c r="D146" s="209"/>
      <c r="E146" s="204"/>
      <c r="F146" s="547"/>
      <c r="G146" s="654">
        <v>3600</v>
      </c>
      <c r="H146" s="378">
        <v>11.4</v>
      </c>
      <c r="I146" s="209">
        <v>40</v>
      </c>
      <c r="J146" s="204" t="s">
        <v>132</v>
      </c>
      <c r="K146" s="204" t="s">
        <v>133</v>
      </c>
      <c r="L146" s="308">
        <v>10.7</v>
      </c>
      <c r="M146" s="209">
        <v>170</v>
      </c>
      <c r="N146" s="204">
        <v>980</v>
      </c>
      <c r="O146" s="209">
        <v>1.1200000000000001</v>
      </c>
      <c r="P146" s="204" t="s">
        <v>75</v>
      </c>
      <c r="Q146" s="204" t="s">
        <v>75</v>
      </c>
      <c r="R146" s="204" t="s">
        <v>75</v>
      </c>
      <c r="S146" s="204">
        <v>90</v>
      </c>
      <c r="T146" s="204">
        <v>0.11</v>
      </c>
      <c r="U146" s="215">
        <v>6</v>
      </c>
      <c r="V146" s="204">
        <v>152</v>
      </c>
      <c r="W146" s="210">
        <v>7</v>
      </c>
      <c r="X146" s="371"/>
      <c r="Y146" s="371"/>
      <c r="Z146" s="371"/>
      <c r="AA146" s="371"/>
      <c r="AB146" s="371"/>
      <c r="AC146" s="371"/>
    </row>
    <row r="147" spans="1:172" s="382" customFormat="1" ht="12.75" customHeight="1">
      <c r="A147" s="217"/>
      <c r="B147" s="210" t="s">
        <v>198</v>
      </c>
      <c r="C147" s="209">
        <v>8.73</v>
      </c>
      <c r="D147" s="209"/>
      <c r="E147" s="204"/>
      <c r="F147" s="547"/>
      <c r="G147" s="654">
        <v>3800</v>
      </c>
      <c r="H147" s="378">
        <v>10.6</v>
      </c>
      <c r="I147" s="209">
        <v>20</v>
      </c>
      <c r="J147" s="204" t="s">
        <v>132</v>
      </c>
      <c r="K147" s="204">
        <v>9</v>
      </c>
      <c r="L147" s="210">
        <v>8.6</v>
      </c>
      <c r="M147" s="209" t="s">
        <v>137</v>
      </c>
      <c r="N147" s="204">
        <v>780</v>
      </c>
      <c r="O147" s="209">
        <v>1.28</v>
      </c>
      <c r="P147" s="204" t="s">
        <v>529</v>
      </c>
      <c r="Q147" s="204" t="s">
        <v>530</v>
      </c>
      <c r="R147" s="204" t="s">
        <v>140</v>
      </c>
      <c r="S147" s="204">
        <v>50</v>
      </c>
      <c r="T147" s="204" t="s">
        <v>71</v>
      </c>
      <c r="U147" s="215">
        <v>3</v>
      </c>
      <c r="V147" s="204">
        <v>165</v>
      </c>
      <c r="W147" s="210" t="s">
        <v>140</v>
      </c>
      <c r="X147" s="371"/>
      <c r="Y147" s="371"/>
      <c r="Z147" s="371"/>
      <c r="AA147" s="371"/>
      <c r="AB147" s="371"/>
      <c r="AC147" s="371"/>
    </row>
    <row r="148" spans="1:172" s="382" customFormat="1" ht="12.75" customHeight="1">
      <c r="A148" s="217"/>
      <c r="B148" s="210" t="s">
        <v>201</v>
      </c>
      <c r="C148" s="209">
        <v>8.1999999999999993</v>
      </c>
      <c r="D148" s="209"/>
      <c r="E148" s="204"/>
      <c r="F148" s="547"/>
      <c r="G148" s="654">
        <v>3500</v>
      </c>
      <c r="H148" s="378">
        <v>10.6</v>
      </c>
      <c r="I148" s="209">
        <v>30</v>
      </c>
      <c r="J148" s="204" t="s">
        <v>132</v>
      </c>
      <c r="K148" s="204" t="s">
        <v>133</v>
      </c>
      <c r="L148" s="210">
        <v>8.9</v>
      </c>
      <c r="M148" s="502">
        <v>530</v>
      </c>
      <c r="N148" s="204">
        <v>980</v>
      </c>
      <c r="O148" s="209">
        <v>1.37</v>
      </c>
      <c r="P148" s="204" t="s">
        <v>75</v>
      </c>
      <c r="Q148" s="204" t="s">
        <v>75</v>
      </c>
      <c r="R148" s="204" t="s">
        <v>75</v>
      </c>
      <c r="S148" s="204">
        <v>160</v>
      </c>
      <c r="T148" s="204">
        <v>0.11</v>
      </c>
      <c r="U148" s="215">
        <v>7</v>
      </c>
      <c r="V148" s="204">
        <v>155</v>
      </c>
      <c r="W148" s="210" t="s">
        <v>148</v>
      </c>
      <c r="X148" s="371"/>
      <c r="Y148" s="371"/>
      <c r="Z148" s="371"/>
      <c r="AA148" s="371"/>
      <c r="AB148" s="371"/>
      <c r="AC148" s="371"/>
    </row>
    <row r="149" spans="1:172" s="382" customFormat="1" ht="12.75" customHeight="1">
      <c r="A149" s="602" t="s">
        <v>233</v>
      </c>
      <c r="B149" s="210" t="s">
        <v>313</v>
      </c>
      <c r="C149" s="209">
        <v>7.94</v>
      </c>
      <c r="D149" s="209" t="e">
        <f>+#REF!/61.02+H149/35.45+L149/96.06/2</f>
        <v>#REF!</v>
      </c>
      <c r="E149" s="204" t="e">
        <f>+I149/1000/17.04+O149/20.04+S149/1000/55.85/2+T149/24.31/2+#REF!/39.1+#REF!/22.99</f>
        <v>#REF!</v>
      </c>
      <c r="F149" s="547"/>
      <c r="G149" s="9">
        <v>1400</v>
      </c>
      <c r="H149" s="378">
        <v>15.8</v>
      </c>
      <c r="I149" s="209">
        <v>150</v>
      </c>
      <c r="J149" s="204" t="s">
        <v>132</v>
      </c>
      <c r="K149" s="204">
        <v>9</v>
      </c>
      <c r="L149" s="210">
        <v>7.9</v>
      </c>
      <c r="M149" s="502">
        <v>340</v>
      </c>
      <c r="N149" s="204">
        <v>320</v>
      </c>
      <c r="O149" s="209">
        <v>18.399999999999999</v>
      </c>
      <c r="P149" s="204" t="s">
        <v>75</v>
      </c>
      <c r="Q149" s="204" t="s">
        <v>75</v>
      </c>
      <c r="R149" s="204">
        <v>3</v>
      </c>
      <c r="S149" s="488">
        <v>420</v>
      </c>
      <c r="T149" s="204">
        <v>1.57</v>
      </c>
      <c r="U149" s="215">
        <v>18</v>
      </c>
      <c r="V149" s="204">
        <v>70</v>
      </c>
      <c r="W149" s="210">
        <v>7</v>
      </c>
      <c r="X149" s="371"/>
      <c r="Y149" s="371"/>
      <c r="Z149" s="371"/>
      <c r="AA149" s="371"/>
      <c r="AB149" s="371"/>
      <c r="AC149" s="371"/>
    </row>
    <row r="150" spans="1:172" s="382" customFormat="1" ht="12.75" customHeight="1">
      <c r="A150" s="217"/>
      <c r="B150" s="210" t="s">
        <v>335</v>
      </c>
      <c r="C150" s="209">
        <v>8.5299999999999994</v>
      </c>
      <c r="D150" s="209"/>
      <c r="E150" s="204"/>
      <c r="F150" s="547"/>
      <c r="G150" s="654">
        <v>2600</v>
      </c>
      <c r="H150" s="378">
        <v>13.4</v>
      </c>
      <c r="I150" s="209" t="s">
        <v>96</v>
      </c>
      <c r="J150" s="204" t="s">
        <v>132</v>
      </c>
      <c r="K150" s="204" t="s">
        <v>133</v>
      </c>
      <c r="L150" s="210">
        <v>6.7</v>
      </c>
      <c r="M150" s="502">
        <v>300</v>
      </c>
      <c r="N150" s="204">
        <v>800</v>
      </c>
      <c r="O150" s="209">
        <v>2.96</v>
      </c>
      <c r="P150" s="204" t="s">
        <v>75</v>
      </c>
      <c r="Q150" s="204" t="s">
        <v>75</v>
      </c>
      <c r="R150" s="204">
        <v>2</v>
      </c>
      <c r="S150" s="204">
        <v>110</v>
      </c>
      <c r="T150" s="204">
        <v>0.23</v>
      </c>
      <c r="U150" s="215">
        <v>8</v>
      </c>
      <c r="V150" s="204">
        <v>128</v>
      </c>
      <c r="W150" s="210">
        <v>22</v>
      </c>
      <c r="X150" s="371"/>
      <c r="Y150" s="371"/>
      <c r="Z150" s="371"/>
      <c r="AA150" s="371"/>
      <c r="AB150" s="371"/>
      <c r="AC150" s="371"/>
    </row>
    <row r="151" spans="1:172" s="382" customFormat="1" ht="12.75" customHeight="1">
      <c r="A151" s="217"/>
      <c r="B151" s="210" t="s">
        <v>389</v>
      </c>
      <c r="C151" s="209">
        <v>8.7899999999999991</v>
      </c>
      <c r="D151" s="209"/>
      <c r="E151" s="204"/>
      <c r="F151" s="547"/>
      <c r="G151" s="654">
        <v>3700</v>
      </c>
      <c r="H151" s="378">
        <v>10</v>
      </c>
      <c r="I151" s="209">
        <v>70</v>
      </c>
      <c r="J151" s="204" t="s">
        <v>132</v>
      </c>
      <c r="K151" s="204" t="s">
        <v>133</v>
      </c>
      <c r="L151" s="210">
        <v>5.7</v>
      </c>
      <c r="M151" s="502">
        <v>260</v>
      </c>
      <c r="N151" s="204">
        <v>1200</v>
      </c>
      <c r="O151" s="209">
        <v>1.7</v>
      </c>
      <c r="P151" s="204" t="s">
        <v>75</v>
      </c>
      <c r="Q151" s="204" t="s">
        <v>75</v>
      </c>
      <c r="R151" s="204" t="s">
        <v>75</v>
      </c>
      <c r="S151" s="204">
        <v>150</v>
      </c>
      <c r="T151" s="204">
        <v>0.15</v>
      </c>
      <c r="U151" s="215">
        <v>7</v>
      </c>
      <c r="V151" s="204">
        <v>163</v>
      </c>
      <c r="W151" s="210">
        <v>13</v>
      </c>
      <c r="X151" s="371"/>
      <c r="Y151" s="371"/>
      <c r="Z151" s="371"/>
      <c r="AA151" s="371"/>
      <c r="AB151" s="371"/>
      <c r="AC151" s="371"/>
    </row>
    <row r="152" spans="1:172" s="382" customFormat="1" ht="12.75" customHeight="1">
      <c r="A152" s="217"/>
      <c r="B152" s="210" t="s">
        <v>427</v>
      </c>
      <c r="C152" s="209">
        <v>8.39</v>
      </c>
      <c r="D152" s="209"/>
      <c r="E152" s="204"/>
      <c r="F152" s="547"/>
      <c r="G152" s="654">
        <v>3800</v>
      </c>
      <c r="H152" s="378">
        <v>10.5</v>
      </c>
      <c r="I152" s="209">
        <v>80</v>
      </c>
      <c r="J152" s="204" t="s">
        <v>132</v>
      </c>
      <c r="K152" s="204" t="s">
        <v>133</v>
      </c>
      <c r="L152" s="210">
        <v>3.2</v>
      </c>
      <c r="M152" s="502">
        <v>350</v>
      </c>
      <c r="N152" s="204">
        <v>960</v>
      </c>
      <c r="O152" s="209">
        <v>1.64</v>
      </c>
      <c r="P152" s="204" t="s">
        <v>75</v>
      </c>
      <c r="Q152" s="204" t="s">
        <v>75</v>
      </c>
      <c r="R152" s="204" t="s">
        <v>75</v>
      </c>
      <c r="S152" s="204">
        <v>150</v>
      </c>
      <c r="T152" s="204">
        <v>0.13</v>
      </c>
      <c r="U152" s="215">
        <v>7</v>
      </c>
      <c r="V152" s="204">
        <v>187</v>
      </c>
      <c r="W152" s="210" t="s">
        <v>148</v>
      </c>
      <c r="X152" s="371"/>
      <c r="Y152" s="371"/>
      <c r="Z152" s="371"/>
      <c r="AA152" s="371"/>
      <c r="AB152" s="371"/>
      <c r="AC152" s="371"/>
    </row>
    <row r="153" spans="1:172" s="382" customFormat="1" ht="12.75" customHeight="1">
      <c r="A153" s="217"/>
      <c r="B153" s="210" t="s">
        <v>467</v>
      </c>
      <c r="C153" s="209">
        <v>8.7200000000000006</v>
      </c>
      <c r="D153" s="209"/>
      <c r="E153" s="204"/>
      <c r="F153" s="547"/>
      <c r="G153" s="654">
        <v>3800</v>
      </c>
      <c r="H153" s="378">
        <v>10.7</v>
      </c>
      <c r="I153" s="209">
        <v>80</v>
      </c>
      <c r="J153" s="309" t="s">
        <v>132</v>
      </c>
      <c r="K153" s="309">
        <v>10</v>
      </c>
      <c r="L153" s="307">
        <v>2.5</v>
      </c>
      <c r="M153" s="209">
        <v>180</v>
      </c>
      <c r="N153" s="204">
        <v>740</v>
      </c>
      <c r="O153" s="209">
        <v>1.0900000000000001</v>
      </c>
      <c r="P153" s="204" t="s">
        <v>75</v>
      </c>
      <c r="Q153" s="204" t="s">
        <v>67</v>
      </c>
      <c r="R153" s="204" t="s">
        <v>75</v>
      </c>
      <c r="S153" s="117">
        <v>70</v>
      </c>
      <c r="T153" s="204">
        <v>0.05</v>
      </c>
      <c r="U153" s="117">
        <v>3</v>
      </c>
      <c r="V153" s="204">
        <v>127</v>
      </c>
      <c r="W153" s="210" t="s">
        <v>148</v>
      </c>
      <c r="X153" s="371"/>
      <c r="Y153" s="371"/>
      <c r="Z153" s="371"/>
      <c r="AA153" s="371"/>
      <c r="AB153" s="371"/>
      <c r="AC153" s="371"/>
    </row>
    <row r="154" spans="1:172" s="382" customFormat="1" ht="12.75" customHeight="1">
      <c r="A154" s="237"/>
      <c r="B154" s="210" t="s">
        <v>504</v>
      </c>
      <c r="C154" s="215">
        <v>8.64</v>
      </c>
      <c r="D154" s="209"/>
      <c r="E154" s="204"/>
      <c r="F154" s="547"/>
      <c r="G154" s="654">
        <v>3700</v>
      </c>
      <c r="H154" s="378">
        <v>10.6</v>
      </c>
      <c r="I154" s="209">
        <v>130</v>
      </c>
      <c r="J154" s="215" t="s">
        <v>132</v>
      </c>
      <c r="K154" s="215" t="s">
        <v>133</v>
      </c>
      <c r="L154" s="324">
        <v>3</v>
      </c>
      <c r="M154" s="482">
        <v>250</v>
      </c>
      <c r="N154" s="215">
        <v>760</v>
      </c>
      <c r="O154" s="378">
        <v>1.04</v>
      </c>
      <c r="P154" s="215">
        <v>0.3</v>
      </c>
      <c r="Q154" s="215" t="s">
        <v>193</v>
      </c>
      <c r="R154" s="215">
        <v>0.6</v>
      </c>
      <c r="S154" s="215" t="s">
        <v>96</v>
      </c>
      <c r="T154" s="215">
        <v>0.08</v>
      </c>
      <c r="U154" s="215">
        <v>1.1000000000000001</v>
      </c>
      <c r="V154" s="215">
        <v>127</v>
      </c>
      <c r="W154" s="210">
        <v>3</v>
      </c>
      <c r="X154" s="371"/>
      <c r="Y154" s="371"/>
      <c r="Z154" s="371"/>
      <c r="AA154" s="371"/>
      <c r="AB154" s="371"/>
      <c r="AC154" s="371"/>
    </row>
    <row r="155" spans="1:172" s="10" customFormat="1" ht="12.75" customHeight="1">
      <c r="A155" s="356" t="s">
        <v>234</v>
      </c>
      <c r="B155" s="208" t="s">
        <v>196</v>
      </c>
      <c r="C155" s="209">
        <v>7.27</v>
      </c>
      <c r="D155" s="68"/>
      <c r="E155" s="54"/>
      <c r="F155" s="517"/>
      <c r="G155" s="212">
        <v>280</v>
      </c>
      <c r="H155" s="378">
        <v>46.9</v>
      </c>
      <c r="I155" s="209">
        <v>40</v>
      </c>
      <c r="J155" s="204">
        <v>230</v>
      </c>
      <c r="K155" s="204" t="s">
        <v>133</v>
      </c>
      <c r="L155" s="210">
        <v>148</v>
      </c>
      <c r="M155" s="209">
        <v>140</v>
      </c>
      <c r="N155" s="204">
        <v>150</v>
      </c>
      <c r="O155" s="209">
        <v>32.1</v>
      </c>
      <c r="P155" s="204">
        <v>1</v>
      </c>
      <c r="Q155" s="204" t="s">
        <v>75</v>
      </c>
      <c r="R155" s="204">
        <v>4</v>
      </c>
      <c r="S155" s="204">
        <v>160</v>
      </c>
      <c r="T155" s="204">
        <v>2.21</v>
      </c>
      <c r="U155" s="204">
        <v>42</v>
      </c>
      <c r="V155" s="204">
        <v>156</v>
      </c>
      <c r="W155" s="210">
        <v>8</v>
      </c>
      <c r="Y155" s="371"/>
      <c r="Z155" s="371"/>
      <c r="AA155" s="371"/>
      <c r="AB155" s="371"/>
      <c r="AC155" s="371"/>
      <c r="AD155" s="371"/>
      <c r="AE155" s="371"/>
      <c r="AF155" s="371"/>
      <c r="AG155" s="371"/>
      <c r="AH155" s="371"/>
      <c r="AI155" s="371"/>
      <c r="AJ155" s="371"/>
      <c r="AK155" s="371"/>
      <c r="AL155" s="371"/>
      <c r="AM155" s="371"/>
      <c r="AN155" s="371"/>
      <c r="AO155" s="371"/>
      <c r="AP155" s="371"/>
      <c r="AQ155" s="371"/>
      <c r="AR155" s="371"/>
      <c r="AS155" s="371"/>
      <c r="AT155" s="371"/>
      <c r="AU155" s="371"/>
      <c r="AV155" s="371"/>
      <c r="AW155" s="371"/>
      <c r="AX155" s="371"/>
      <c r="AY155" s="371"/>
      <c r="AZ155" s="371"/>
      <c r="BA155" s="371"/>
      <c r="BB155" s="371"/>
      <c r="BC155" s="371"/>
      <c r="BD155" s="371"/>
      <c r="BE155" s="371"/>
      <c r="BF155" s="371"/>
      <c r="BG155" s="371"/>
      <c r="BH155" s="371"/>
      <c r="BI155" s="371"/>
      <c r="BJ155" s="371"/>
      <c r="BK155" s="371"/>
      <c r="BL155" s="371"/>
      <c r="BM155" s="371"/>
      <c r="BN155" s="371"/>
      <c r="BO155" s="371"/>
      <c r="BP155" s="371"/>
      <c r="BQ155" s="371"/>
      <c r="BR155" s="371"/>
      <c r="BS155" s="371"/>
      <c r="BT155" s="371"/>
      <c r="BU155" s="371"/>
      <c r="BV155" s="371"/>
      <c r="BW155" s="371"/>
      <c r="BX155" s="371"/>
      <c r="BY155" s="371"/>
      <c r="BZ155" s="371"/>
      <c r="CA155" s="371"/>
      <c r="CB155" s="371"/>
      <c r="CC155" s="371"/>
      <c r="CD155" s="371"/>
      <c r="CE155" s="371"/>
      <c r="CF155" s="371"/>
      <c r="CG155" s="371"/>
      <c r="CH155" s="371"/>
      <c r="CI155" s="371"/>
      <c r="CJ155" s="371"/>
      <c r="CK155" s="371"/>
      <c r="CL155" s="371"/>
      <c r="CM155" s="371"/>
      <c r="CN155" s="371"/>
      <c r="CO155" s="371"/>
      <c r="CP155" s="371"/>
      <c r="CQ155" s="371"/>
      <c r="CR155" s="371"/>
      <c r="CS155" s="371"/>
      <c r="CT155" s="371"/>
      <c r="CU155" s="371"/>
      <c r="CV155" s="371"/>
      <c r="CW155" s="371"/>
      <c r="CX155" s="371"/>
      <c r="CY155" s="371"/>
      <c r="CZ155" s="371"/>
      <c r="DA155" s="371"/>
      <c r="DB155" s="371"/>
      <c r="DC155" s="371"/>
      <c r="DD155" s="371"/>
      <c r="DE155" s="371"/>
      <c r="DF155" s="371"/>
      <c r="DG155" s="371"/>
      <c r="DH155" s="371"/>
      <c r="DI155" s="371"/>
      <c r="DJ155" s="371"/>
      <c r="DK155" s="371"/>
      <c r="DL155" s="371"/>
      <c r="DM155" s="371"/>
      <c r="DN155" s="371"/>
      <c r="DO155" s="371"/>
      <c r="DP155" s="371"/>
      <c r="DQ155" s="371"/>
      <c r="DR155" s="371"/>
      <c r="DS155" s="371"/>
      <c r="DT155" s="371"/>
      <c r="DU155" s="371"/>
      <c r="DV155" s="371"/>
      <c r="DW155" s="371"/>
      <c r="DX155" s="371"/>
      <c r="DY155" s="371"/>
      <c r="DZ155" s="371"/>
      <c r="EA155" s="371"/>
      <c r="EB155" s="371"/>
      <c r="EC155" s="371"/>
      <c r="ED155" s="371"/>
      <c r="EE155" s="371"/>
      <c r="EF155" s="371"/>
      <c r="EG155" s="371"/>
      <c r="EH155" s="371"/>
      <c r="EI155" s="371"/>
      <c r="EJ155" s="371"/>
      <c r="EK155" s="371"/>
      <c r="EL155" s="371"/>
      <c r="EM155" s="371"/>
      <c r="EN155" s="371"/>
      <c r="EO155" s="371"/>
      <c r="EP155" s="371"/>
      <c r="EQ155" s="371"/>
      <c r="ER155" s="371"/>
      <c r="ES155" s="371"/>
      <c r="ET155" s="371"/>
      <c r="EU155" s="371"/>
      <c r="EV155" s="371"/>
      <c r="EW155" s="371"/>
      <c r="EX155" s="371"/>
      <c r="EY155" s="371"/>
      <c r="EZ155" s="371"/>
      <c r="FA155" s="371"/>
      <c r="FB155" s="371"/>
      <c r="FC155" s="371"/>
      <c r="FD155" s="371"/>
      <c r="FE155" s="371"/>
      <c r="FF155" s="371"/>
      <c r="FG155" s="371"/>
      <c r="FH155" s="371"/>
      <c r="FI155" s="371"/>
      <c r="FJ155" s="371"/>
      <c r="FK155" s="371"/>
      <c r="FL155" s="371"/>
      <c r="FM155" s="371"/>
      <c r="FN155" s="371"/>
      <c r="FO155" s="371"/>
      <c r="FP155" s="371"/>
    </row>
    <row r="156" spans="1:172" s="10" customFormat="1" ht="12.75" customHeight="1">
      <c r="A156" s="217"/>
      <c r="B156" s="208" t="s">
        <v>198</v>
      </c>
      <c r="C156" s="209">
        <v>7.17</v>
      </c>
      <c r="D156" s="68"/>
      <c r="E156" s="54"/>
      <c r="F156" s="517"/>
      <c r="G156" s="212">
        <v>110</v>
      </c>
      <c r="H156" s="378">
        <v>34.700000000000003</v>
      </c>
      <c r="I156" s="209" t="s">
        <v>140</v>
      </c>
      <c r="J156" s="204">
        <v>260</v>
      </c>
      <c r="K156" s="204">
        <v>21</v>
      </c>
      <c r="L156" s="210">
        <v>98.8</v>
      </c>
      <c r="M156" s="209" t="s">
        <v>137</v>
      </c>
      <c r="N156" s="204">
        <v>70</v>
      </c>
      <c r="O156" s="209">
        <v>38.1</v>
      </c>
      <c r="P156" s="204" t="s">
        <v>529</v>
      </c>
      <c r="Q156" s="204" t="s">
        <v>530</v>
      </c>
      <c r="R156" s="204" t="s">
        <v>140</v>
      </c>
      <c r="S156" s="204">
        <v>30</v>
      </c>
      <c r="T156" s="204">
        <v>2.1</v>
      </c>
      <c r="U156" s="204">
        <v>12</v>
      </c>
      <c r="V156" s="204">
        <v>153</v>
      </c>
      <c r="W156" s="210" t="s">
        <v>140</v>
      </c>
      <c r="Y156" s="371"/>
      <c r="Z156" s="371"/>
      <c r="AA156" s="371"/>
      <c r="AB156" s="371"/>
      <c r="AC156" s="371"/>
      <c r="AD156" s="371"/>
      <c r="AE156" s="371"/>
      <c r="AF156" s="371"/>
      <c r="AG156" s="371"/>
      <c r="AH156" s="371"/>
      <c r="AI156" s="371"/>
      <c r="AJ156" s="371"/>
      <c r="AK156" s="371"/>
      <c r="AL156" s="371"/>
      <c r="AM156" s="371"/>
      <c r="AN156" s="371"/>
      <c r="AO156" s="371"/>
      <c r="AP156" s="371"/>
      <c r="AQ156" s="371"/>
      <c r="AR156" s="371"/>
      <c r="AS156" s="371"/>
      <c r="AT156" s="371"/>
      <c r="AU156" s="371"/>
      <c r="AV156" s="371"/>
      <c r="AW156" s="371"/>
      <c r="AX156" s="371"/>
      <c r="AY156" s="371"/>
      <c r="AZ156" s="371"/>
      <c r="BA156" s="371"/>
      <c r="BB156" s="371"/>
      <c r="BC156" s="371"/>
      <c r="BD156" s="371"/>
      <c r="BE156" s="371"/>
      <c r="BF156" s="371"/>
      <c r="BG156" s="371"/>
      <c r="BH156" s="371"/>
      <c r="BI156" s="371"/>
      <c r="BJ156" s="371"/>
      <c r="BK156" s="371"/>
      <c r="BL156" s="371"/>
      <c r="BM156" s="371"/>
      <c r="BN156" s="371"/>
      <c r="BO156" s="371"/>
      <c r="BP156" s="371"/>
      <c r="BQ156" s="371"/>
      <c r="BR156" s="371"/>
      <c r="BS156" s="371"/>
      <c r="BT156" s="371"/>
      <c r="BU156" s="371"/>
      <c r="BV156" s="371"/>
      <c r="BW156" s="371"/>
      <c r="BX156" s="371"/>
      <c r="BY156" s="371"/>
      <c r="BZ156" s="371"/>
      <c r="CA156" s="371"/>
      <c r="CB156" s="371"/>
      <c r="CC156" s="371"/>
      <c r="CD156" s="371"/>
      <c r="CE156" s="371"/>
      <c r="CF156" s="371"/>
      <c r="CG156" s="371"/>
      <c r="CH156" s="371"/>
      <c r="CI156" s="371"/>
      <c r="CJ156" s="371"/>
      <c r="CK156" s="371"/>
      <c r="CL156" s="371"/>
      <c r="CM156" s="371"/>
      <c r="CN156" s="371"/>
      <c r="CO156" s="371"/>
      <c r="CP156" s="371"/>
      <c r="CQ156" s="371"/>
      <c r="CR156" s="371"/>
      <c r="CS156" s="371"/>
      <c r="CT156" s="371"/>
      <c r="CU156" s="371"/>
      <c r="CV156" s="371"/>
      <c r="CW156" s="371"/>
      <c r="CX156" s="371"/>
      <c r="CY156" s="371"/>
      <c r="CZ156" s="371"/>
      <c r="DA156" s="371"/>
      <c r="DB156" s="371"/>
      <c r="DC156" s="371"/>
      <c r="DD156" s="371"/>
      <c r="DE156" s="371"/>
      <c r="DF156" s="371"/>
      <c r="DG156" s="371"/>
      <c r="DH156" s="371"/>
      <c r="DI156" s="371"/>
      <c r="DJ156" s="371"/>
      <c r="DK156" s="371"/>
      <c r="DL156" s="371"/>
      <c r="DM156" s="371"/>
      <c r="DN156" s="371"/>
      <c r="DO156" s="371"/>
      <c r="DP156" s="371"/>
      <c r="DQ156" s="371"/>
      <c r="DR156" s="371"/>
      <c r="DS156" s="371"/>
      <c r="DT156" s="371"/>
      <c r="DU156" s="371"/>
      <c r="DV156" s="371"/>
      <c r="DW156" s="371"/>
      <c r="DX156" s="371"/>
      <c r="DY156" s="371"/>
      <c r="DZ156" s="371"/>
      <c r="EA156" s="371"/>
      <c r="EB156" s="371"/>
      <c r="EC156" s="371"/>
      <c r="ED156" s="371"/>
      <c r="EE156" s="371"/>
      <c r="EF156" s="371"/>
      <c r="EG156" s="371"/>
      <c r="EH156" s="371"/>
      <c r="EI156" s="371"/>
      <c r="EJ156" s="371"/>
      <c r="EK156" s="371"/>
      <c r="EL156" s="371"/>
      <c r="EM156" s="371"/>
      <c r="EN156" s="371"/>
      <c r="EO156" s="371"/>
      <c r="EP156" s="371"/>
      <c r="EQ156" s="371"/>
      <c r="ER156" s="371"/>
      <c r="ES156" s="371"/>
      <c r="ET156" s="371"/>
      <c r="EU156" s="371"/>
      <c r="EV156" s="371"/>
      <c r="EW156" s="371"/>
      <c r="EX156" s="371"/>
      <c r="EY156" s="371"/>
      <c r="EZ156" s="371"/>
      <c r="FA156" s="371"/>
      <c r="FB156" s="371"/>
      <c r="FC156" s="371"/>
      <c r="FD156" s="371"/>
      <c r="FE156" s="371"/>
      <c r="FF156" s="371"/>
      <c r="FG156" s="371"/>
      <c r="FH156" s="371"/>
      <c r="FI156" s="371"/>
      <c r="FJ156" s="371"/>
      <c r="FK156" s="371"/>
      <c r="FL156" s="371"/>
      <c r="FM156" s="371"/>
      <c r="FN156" s="371"/>
      <c r="FO156" s="371"/>
      <c r="FP156" s="371"/>
    </row>
    <row r="157" spans="1:172" s="10" customFormat="1" ht="12.75" customHeight="1">
      <c r="A157" s="217"/>
      <c r="B157" s="208" t="s">
        <v>201</v>
      </c>
      <c r="C157" s="209">
        <v>7.21</v>
      </c>
      <c r="D157" s="68"/>
      <c r="E157" s="54"/>
      <c r="F157" s="517"/>
      <c r="G157" s="212">
        <v>140</v>
      </c>
      <c r="H157" s="378">
        <v>13.2</v>
      </c>
      <c r="I157" s="209">
        <v>20</v>
      </c>
      <c r="J157" s="204" t="s">
        <v>132</v>
      </c>
      <c r="K157" s="204" t="s">
        <v>133</v>
      </c>
      <c r="L157" s="210">
        <v>29.6</v>
      </c>
      <c r="M157" s="209">
        <v>62</v>
      </c>
      <c r="N157" s="204">
        <v>140</v>
      </c>
      <c r="O157" s="209">
        <v>21.6</v>
      </c>
      <c r="P157" s="204" t="s">
        <v>75</v>
      </c>
      <c r="Q157" s="204" t="s">
        <v>75</v>
      </c>
      <c r="R157" s="204" t="s">
        <v>75</v>
      </c>
      <c r="S157" s="204">
        <v>60</v>
      </c>
      <c r="T157" s="204">
        <v>1.45</v>
      </c>
      <c r="U157" s="204">
        <v>35</v>
      </c>
      <c r="V157" s="204">
        <v>100</v>
      </c>
      <c r="W157" s="210" t="s">
        <v>148</v>
      </c>
      <c r="Y157" s="371"/>
      <c r="Z157" s="371"/>
      <c r="AA157" s="371"/>
      <c r="AB157" s="371"/>
      <c r="AC157" s="371"/>
      <c r="AD157" s="371"/>
      <c r="AE157" s="371"/>
      <c r="AF157" s="371"/>
      <c r="AG157" s="371"/>
      <c r="AH157" s="371"/>
      <c r="AI157" s="371"/>
      <c r="AJ157" s="371"/>
      <c r="AK157" s="371"/>
      <c r="AL157" s="371"/>
      <c r="AM157" s="371"/>
      <c r="AN157" s="371"/>
      <c r="AO157" s="371"/>
      <c r="AP157" s="371"/>
      <c r="AQ157" s="371"/>
      <c r="AR157" s="371"/>
      <c r="AS157" s="371"/>
      <c r="AT157" s="371"/>
      <c r="AU157" s="371"/>
      <c r="AV157" s="371"/>
      <c r="AW157" s="371"/>
      <c r="AX157" s="371"/>
      <c r="AY157" s="371"/>
      <c r="AZ157" s="371"/>
      <c r="BA157" s="371"/>
      <c r="BB157" s="371"/>
      <c r="BC157" s="371"/>
      <c r="BD157" s="371"/>
      <c r="BE157" s="371"/>
      <c r="BF157" s="371"/>
      <c r="BG157" s="371"/>
      <c r="BH157" s="371"/>
      <c r="BI157" s="371"/>
      <c r="BJ157" s="371"/>
      <c r="BK157" s="371"/>
      <c r="BL157" s="371"/>
      <c r="BM157" s="371"/>
      <c r="BN157" s="371"/>
      <c r="BO157" s="371"/>
      <c r="BP157" s="371"/>
      <c r="BQ157" s="371"/>
      <c r="BR157" s="371"/>
      <c r="BS157" s="371"/>
      <c r="BT157" s="371"/>
      <c r="BU157" s="371"/>
      <c r="BV157" s="371"/>
      <c r="BW157" s="371"/>
      <c r="BX157" s="371"/>
      <c r="BY157" s="371"/>
      <c r="BZ157" s="371"/>
      <c r="CA157" s="371"/>
      <c r="CB157" s="371"/>
      <c r="CC157" s="371"/>
      <c r="CD157" s="371"/>
      <c r="CE157" s="371"/>
      <c r="CF157" s="371"/>
      <c r="CG157" s="371"/>
      <c r="CH157" s="371"/>
      <c r="CI157" s="371"/>
      <c r="CJ157" s="371"/>
      <c r="CK157" s="371"/>
      <c r="CL157" s="371"/>
      <c r="CM157" s="371"/>
      <c r="CN157" s="371"/>
      <c r="CO157" s="371"/>
      <c r="CP157" s="371"/>
      <c r="CQ157" s="371"/>
      <c r="CR157" s="371"/>
      <c r="CS157" s="371"/>
      <c r="CT157" s="371"/>
      <c r="CU157" s="371"/>
      <c r="CV157" s="371"/>
      <c r="CW157" s="371"/>
      <c r="CX157" s="371"/>
      <c r="CY157" s="371"/>
      <c r="CZ157" s="371"/>
      <c r="DA157" s="371"/>
      <c r="DB157" s="371"/>
      <c r="DC157" s="371"/>
      <c r="DD157" s="371"/>
      <c r="DE157" s="371"/>
      <c r="DF157" s="371"/>
      <c r="DG157" s="371"/>
      <c r="DH157" s="371"/>
      <c r="DI157" s="371"/>
      <c r="DJ157" s="371"/>
      <c r="DK157" s="371"/>
      <c r="DL157" s="371"/>
      <c r="DM157" s="371"/>
      <c r="DN157" s="371"/>
      <c r="DO157" s="371"/>
      <c r="DP157" s="371"/>
      <c r="DQ157" s="371"/>
      <c r="DR157" s="371"/>
      <c r="DS157" s="371"/>
      <c r="DT157" s="371"/>
      <c r="DU157" s="371"/>
      <c r="DV157" s="371"/>
      <c r="DW157" s="371"/>
      <c r="DX157" s="371"/>
      <c r="DY157" s="371"/>
      <c r="DZ157" s="371"/>
      <c r="EA157" s="371"/>
      <c r="EB157" s="371"/>
      <c r="EC157" s="371"/>
      <c r="ED157" s="371"/>
      <c r="EE157" s="371"/>
      <c r="EF157" s="371"/>
      <c r="EG157" s="371"/>
      <c r="EH157" s="371"/>
      <c r="EI157" s="371"/>
      <c r="EJ157" s="371"/>
      <c r="EK157" s="371"/>
      <c r="EL157" s="371"/>
      <c r="EM157" s="371"/>
      <c r="EN157" s="371"/>
      <c r="EO157" s="371"/>
      <c r="EP157" s="371"/>
      <c r="EQ157" s="371"/>
      <c r="ER157" s="371"/>
      <c r="ES157" s="371"/>
      <c r="ET157" s="371"/>
      <c r="EU157" s="371"/>
      <c r="EV157" s="371"/>
      <c r="EW157" s="371"/>
      <c r="EX157" s="371"/>
      <c r="EY157" s="371"/>
      <c r="EZ157" s="371"/>
      <c r="FA157" s="371"/>
      <c r="FB157" s="371"/>
      <c r="FC157" s="371"/>
      <c r="FD157" s="371"/>
      <c r="FE157" s="371"/>
      <c r="FF157" s="371"/>
      <c r="FG157" s="371"/>
      <c r="FH157" s="371"/>
      <c r="FI157" s="371"/>
      <c r="FJ157" s="371"/>
      <c r="FK157" s="371"/>
      <c r="FL157" s="371"/>
      <c r="FM157" s="371"/>
      <c r="FN157" s="371"/>
      <c r="FO157" s="371"/>
      <c r="FP157" s="371"/>
    </row>
    <row r="158" spans="1:172" s="382" customFormat="1" ht="12.75" customHeight="1">
      <c r="A158" s="217"/>
      <c r="B158" s="208" t="s">
        <v>313</v>
      </c>
      <c r="C158" s="209">
        <v>7.44</v>
      </c>
      <c r="D158" s="68" t="e">
        <f>+#REF!/61.02+H158/35.45+L158/96.06/2</f>
        <v>#REF!</v>
      </c>
      <c r="E158" s="54" t="e">
        <f>+I158/1000/17.04+O158/20.04+S158/1000/55.85/2+T158/24.31/2+#REF!/39.1+#REF!/22.99</f>
        <v>#REF!</v>
      </c>
      <c r="F158" s="212"/>
      <c r="G158" s="212" t="s">
        <v>132</v>
      </c>
      <c r="H158" s="378">
        <v>26.7</v>
      </c>
      <c r="I158" s="209">
        <v>20</v>
      </c>
      <c r="J158" s="204">
        <v>140</v>
      </c>
      <c r="K158" s="204" t="s">
        <v>133</v>
      </c>
      <c r="L158" s="210">
        <v>139</v>
      </c>
      <c r="M158" s="204">
        <v>45</v>
      </c>
      <c r="N158" s="204">
        <v>120</v>
      </c>
      <c r="O158" s="209">
        <v>45.2</v>
      </c>
      <c r="P158" s="204" t="s">
        <v>75</v>
      </c>
      <c r="Q158" s="204" t="s">
        <v>75</v>
      </c>
      <c r="R158" s="204" t="s">
        <v>75</v>
      </c>
      <c r="S158" s="204">
        <v>240</v>
      </c>
      <c r="T158" s="204">
        <v>2.74</v>
      </c>
      <c r="U158" s="204">
        <v>14</v>
      </c>
      <c r="V158" s="204">
        <v>100</v>
      </c>
      <c r="W158" s="210" t="s">
        <v>148</v>
      </c>
      <c r="X158" s="371"/>
      <c r="Y158" s="371"/>
      <c r="Z158" s="371"/>
      <c r="AA158" s="371"/>
      <c r="AB158" s="371"/>
      <c r="AC158" s="371"/>
    </row>
    <row r="159" spans="1:172" s="382" customFormat="1" ht="12.75" customHeight="1">
      <c r="A159" s="217"/>
      <c r="B159" s="210" t="s">
        <v>335</v>
      </c>
      <c r="C159" s="209">
        <v>7.38</v>
      </c>
      <c r="D159" s="68"/>
      <c r="E159" s="54"/>
      <c r="F159" s="517"/>
      <c r="G159" s="212" t="s">
        <v>132</v>
      </c>
      <c r="H159" s="378">
        <v>55.8</v>
      </c>
      <c r="I159" s="209" t="s">
        <v>96</v>
      </c>
      <c r="J159" s="204">
        <v>760</v>
      </c>
      <c r="K159" s="204">
        <v>6</v>
      </c>
      <c r="L159" s="210">
        <v>192</v>
      </c>
      <c r="M159" s="209">
        <v>24</v>
      </c>
      <c r="N159" s="204">
        <v>130</v>
      </c>
      <c r="O159" s="209">
        <v>51.6</v>
      </c>
      <c r="P159" s="204" t="s">
        <v>75</v>
      </c>
      <c r="Q159" s="204" t="s">
        <v>75</v>
      </c>
      <c r="R159" s="204">
        <v>2</v>
      </c>
      <c r="S159" s="204" t="s">
        <v>132</v>
      </c>
      <c r="T159" s="204">
        <v>3.31</v>
      </c>
      <c r="U159" s="204">
        <v>3</v>
      </c>
      <c r="V159" s="204">
        <v>146</v>
      </c>
      <c r="W159" s="210">
        <v>28</v>
      </c>
      <c r="X159" s="371"/>
      <c r="Y159" s="371"/>
      <c r="Z159" s="371"/>
      <c r="AA159" s="371"/>
      <c r="AB159" s="371"/>
      <c r="AC159" s="371"/>
    </row>
    <row r="160" spans="1:172" s="382" customFormat="1" ht="12.75" customHeight="1">
      <c r="A160" s="217"/>
      <c r="B160" s="210" t="s">
        <v>389</v>
      </c>
      <c r="C160" s="209">
        <v>7.67</v>
      </c>
      <c r="D160" s="68"/>
      <c r="E160" s="54"/>
      <c r="F160" s="517"/>
      <c r="G160" s="212">
        <v>120</v>
      </c>
      <c r="H160" s="378">
        <v>34.5</v>
      </c>
      <c r="I160" s="209">
        <v>130</v>
      </c>
      <c r="J160" s="204" t="s">
        <v>132</v>
      </c>
      <c r="K160" s="204">
        <v>8</v>
      </c>
      <c r="L160" s="210">
        <v>110</v>
      </c>
      <c r="M160" s="209">
        <v>20</v>
      </c>
      <c r="N160" s="204">
        <v>210</v>
      </c>
      <c r="O160" s="209">
        <v>37.200000000000003</v>
      </c>
      <c r="P160" s="204" t="s">
        <v>75</v>
      </c>
      <c r="Q160" s="204" t="s">
        <v>75</v>
      </c>
      <c r="R160" s="204" t="s">
        <v>75</v>
      </c>
      <c r="S160" s="204">
        <v>190</v>
      </c>
      <c r="T160" s="204">
        <v>2.95</v>
      </c>
      <c r="U160" s="204">
        <v>31</v>
      </c>
      <c r="V160" s="204">
        <v>136</v>
      </c>
      <c r="W160" s="210">
        <v>14</v>
      </c>
      <c r="X160" s="371"/>
      <c r="Y160" s="371"/>
      <c r="Z160" s="371"/>
      <c r="AA160" s="371"/>
      <c r="AB160" s="371"/>
      <c r="AC160" s="371"/>
    </row>
    <row r="161" spans="1:184" s="382" customFormat="1" ht="12.75" customHeight="1">
      <c r="A161" s="217"/>
      <c r="B161" s="210" t="s">
        <v>427</v>
      </c>
      <c r="C161" s="209">
        <v>7.49</v>
      </c>
      <c r="D161" s="209"/>
      <c r="E161" s="204"/>
      <c r="F161" s="547"/>
      <c r="G161" s="357">
        <v>80</v>
      </c>
      <c r="H161" s="215">
        <v>20.2</v>
      </c>
      <c r="I161" s="209">
        <v>10</v>
      </c>
      <c r="J161" s="204" t="s">
        <v>132</v>
      </c>
      <c r="K161" s="204">
        <v>8</v>
      </c>
      <c r="L161" s="210">
        <v>73.8</v>
      </c>
      <c r="M161" s="319">
        <v>25</v>
      </c>
      <c r="N161" s="204">
        <v>120</v>
      </c>
      <c r="O161" s="209">
        <v>26.5</v>
      </c>
      <c r="P161" s="204" t="s">
        <v>75</v>
      </c>
      <c r="Q161" s="204" t="s">
        <v>75</v>
      </c>
      <c r="R161" s="204" t="s">
        <v>75</v>
      </c>
      <c r="S161" s="204">
        <v>50</v>
      </c>
      <c r="T161" s="204">
        <v>1.96</v>
      </c>
      <c r="U161" s="488">
        <v>59</v>
      </c>
      <c r="V161" s="204">
        <v>135</v>
      </c>
      <c r="W161" s="210" t="s">
        <v>148</v>
      </c>
      <c r="X161" s="371"/>
      <c r="Y161" s="371"/>
      <c r="Z161" s="371"/>
      <c r="AA161" s="371"/>
      <c r="AB161" s="371"/>
      <c r="AC161" s="371"/>
    </row>
    <row r="162" spans="1:184" s="10" customFormat="1" ht="12.75" customHeight="1">
      <c r="A162" s="217"/>
      <c r="B162" s="208" t="s">
        <v>467</v>
      </c>
      <c r="C162" s="378">
        <v>7.32</v>
      </c>
      <c r="D162" s="204"/>
      <c r="E162" s="204"/>
      <c r="F162" s="204"/>
      <c r="G162" s="215" t="s">
        <v>132</v>
      </c>
      <c r="H162" s="215">
        <v>21.8</v>
      </c>
      <c r="I162" s="378" t="s">
        <v>96</v>
      </c>
      <c r="J162" s="215">
        <v>100</v>
      </c>
      <c r="K162" s="215">
        <v>7</v>
      </c>
      <c r="L162" s="210">
        <v>95.7</v>
      </c>
      <c r="M162" s="215" t="s">
        <v>148</v>
      </c>
      <c r="N162" s="215">
        <v>110</v>
      </c>
      <c r="O162" s="215">
        <v>20.5</v>
      </c>
      <c r="P162" s="215" t="s">
        <v>75</v>
      </c>
      <c r="Q162" s="215" t="s">
        <v>67</v>
      </c>
      <c r="R162" s="215">
        <v>1</v>
      </c>
      <c r="S162" s="215" t="s">
        <v>132</v>
      </c>
      <c r="T162" s="215">
        <v>1.33</v>
      </c>
      <c r="U162" s="215">
        <v>1</v>
      </c>
      <c r="V162" s="215">
        <v>98.3</v>
      </c>
      <c r="W162" s="210" t="s">
        <v>148</v>
      </c>
      <c r="Y162" s="371"/>
      <c r="Z162" s="371"/>
      <c r="AA162" s="371"/>
      <c r="AB162" s="371"/>
      <c r="AC162" s="371"/>
      <c r="AD162" s="371"/>
      <c r="AE162" s="371"/>
      <c r="AF162" s="371"/>
      <c r="AG162" s="371"/>
      <c r="AH162" s="371"/>
      <c r="AI162" s="371"/>
      <c r="AJ162" s="371"/>
      <c r="AK162" s="371"/>
      <c r="AL162" s="371"/>
      <c r="AM162" s="371"/>
      <c r="AN162" s="371"/>
      <c r="AO162" s="371"/>
      <c r="AP162" s="371"/>
      <c r="AQ162" s="371"/>
      <c r="AR162" s="371"/>
      <c r="AS162" s="371"/>
      <c r="AT162" s="371"/>
      <c r="AU162" s="371"/>
      <c r="AV162" s="371"/>
      <c r="AW162" s="371"/>
      <c r="AX162" s="371"/>
      <c r="AY162" s="371"/>
      <c r="AZ162" s="371"/>
      <c r="BA162" s="371"/>
      <c r="BB162" s="371"/>
      <c r="BC162" s="371"/>
      <c r="BD162" s="371"/>
      <c r="BE162" s="371"/>
      <c r="BF162" s="371"/>
      <c r="BG162" s="371"/>
      <c r="BH162" s="371"/>
      <c r="BI162" s="371"/>
      <c r="BJ162" s="371"/>
      <c r="BK162" s="371"/>
      <c r="BL162" s="371"/>
      <c r="BM162" s="371"/>
      <c r="BN162" s="371"/>
      <c r="BO162" s="371"/>
      <c r="BP162" s="371"/>
      <c r="BQ162" s="371"/>
      <c r="BR162" s="371"/>
      <c r="BS162" s="371"/>
      <c r="BT162" s="371"/>
      <c r="BU162" s="371"/>
      <c r="BV162" s="371"/>
      <c r="BW162" s="371"/>
      <c r="BX162" s="371"/>
      <c r="BY162" s="371"/>
      <c r="BZ162" s="371"/>
      <c r="CA162" s="371"/>
      <c r="CB162" s="371"/>
      <c r="CC162" s="371"/>
      <c r="CD162" s="371"/>
      <c r="CE162" s="371"/>
      <c r="CF162" s="371"/>
      <c r="CG162" s="371"/>
      <c r="CH162" s="371"/>
      <c r="CI162" s="371"/>
      <c r="CJ162" s="371"/>
      <c r="CK162" s="371"/>
      <c r="CL162" s="371"/>
      <c r="CM162" s="371"/>
      <c r="CN162" s="371"/>
      <c r="CO162" s="371"/>
      <c r="CP162" s="371"/>
      <c r="CQ162" s="371"/>
      <c r="CR162" s="371"/>
      <c r="CS162" s="371"/>
      <c r="CT162" s="371"/>
      <c r="CU162" s="371"/>
      <c r="CV162" s="371"/>
      <c r="CW162" s="371"/>
      <c r="CX162" s="371"/>
      <c r="CY162" s="371"/>
      <c r="CZ162" s="371"/>
      <c r="DA162" s="371"/>
      <c r="DB162" s="371"/>
      <c r="DC162" s="371"/>
      <c r="DD162" s="371"/>
      <c r="DE162" s="371"/>
      <c r="DF162" s="371"/>
      <c r="DG162" s="371"/>
      <c r="DH162" s="371"/>
      <c r="DI162" s="371"/>
      <c r="DJ162" s="371"/>
      <c r="DK162" s="371"/>
      <c r="DL162" s="371"/>
      <c r="DM162" s="371"/>
      <c r="DN162" s="371"/>
      <c r="DO162" s="371"/>
      <c r="DP162" s="371"/>
      <c r="DQ162" s="371"/>
      <c r="DR162" s="371"/>
      <c r="DS162" s="371"/>
      <c r="DT162" s="371"/>
      <c r="DU162" s="371"/>
      <c r="DV162" s="371"/>
      <c r="DW162" s="371"/>
      <c r="DX162" s="371"/>
      <c r="DY162" s="371"/>
      <c r="DZ162" s="371"/>
      <c r="EA162" s="371"/>
      <c r="EB162" s="371"/>
      <c r="EC162" s="371"/>
      <c r="ED162" s="371"/>
      <c r="EE162" s="371"/>
      <c r="EF162" s="371"/>
      <c r="EG162" s="371"/>
      <c r="EH162" s="371"/>
      <c r="EI162" s="371"/>
      <c r="EJ162" s="371"/>
      <c r="EK162" s="371"/>
      <c r="EL162" s="371"/>
      <c r="EM162" s="371"/>
      <c r="EN162" s="371"/>
      <c r="EO162" s="371"/>
      <c r="EP162" s="371"/>
      <c r="EQ162" s="371"/>
      <c r="ER162" s="371"/>
      <c r="ES162" s="371"/>
      <c r="ET162" s="371"/>
      <c r="EU162" s="371"/>
      <c r="EV162" s="371"/>
      <c r="EW162" s="371"/>
      <c r="EX162" s="371"/>
      <c r="EY162" s="371"/>
      <c r="EZ162" s="371"/>
      <c r="FA162" s="371"/>
      <c r="FB162" s="371"/>
      <c r="FC162" s="371"/>
      <c r="FD162" s="371"/>
      <c r="FE162" s="371"/>
      <c r="FF162" s="371"/>
      <c r="FG162" s="371"/>
      <c r="FH162" s="371"/>
      <c r="FI162" s="371"/>
      <c r="FJ162" s="371"/>
      <c r="FK162" s="371"/>
      <c r="FL162" s="371"/>
      <c r="FM162" s="371"/>
      <c r="FN162" s="371"/>
      <c r="FO162" s="371"/>
      <c r="FP162" s="371"/>
      <c r="FQ162" s="371"/>
      <c r="FR162" s="371"/>
      <c r="FS162" s="371"/>
      <c r="FT162" s="371"/>
      <c r="FU162" s="371"/>
      <c r="FV162" s="371"/>
      <c r="FW162" s="371"/>
      <c r="FX162" s="371"/>
      <c r="FY162" s="371"/>
      <c r="FZ162" s="371"/>
      <c r="GA162" s="371"/>
      <c r="GB162" s="371"/>
    </row>
    <row r="163" spans="1:184" s="10" customFormat="1" ht="12.75" customHeight="1">
      <c r="A163" s="217"/>
      <c r="B163" s="210" t="s">
        <v>504</v>
      </c>
      <c r="C163" s="215">
        <v>7.65</v>
      </c>
      <c r="D163" s="204"/>
      <c r="E163" s="204"/>
      <c r="F163" s="204"/>
      <c r="G163" s="215" t="s">
        <v>132</v>
      </c>
      <c r="H163" s="215">
        <v>24.3</v>
      </c>
      <c r="I163" s="378">
        <v>90</v>
      </c>
      <c r="J163" s="215">
        <v>50</v>
      </c>
      <c r="K163" s="215" t="s">
        <v>133</v>
      </c>
      <c r="L163" s="210">
        <v>136</v>
      </c>
      <c r="M163" s="215">
        <v>9</v>
      </c>
      <c r="N163" s="215">
        <v>120</v>
      </c>
      <c r="O163" s="215">
        <v>30.1</v>
      </c>
      <c r="P163" s="215">
        <v>0.5</v>
      </c>
      <c r="Q163" s="215" t="s">
        <v>193</v>
      </c>
      <c r="R163" s="215">
        <v>0.8</v>
      </c>
      <c r="S163" s="215" t="s">
        <v>96</v>
      </c>
      <c r="T163" s="215">
        <v>2.25</v>
      </c>
      <c r="U163" s="488">
        <v>180</v>
      </c>
      <c r="V163" s="215">
        <v>110</v>
      </c>
      <c r="W163" s="210" t="s">
        <v>75</v>
      </c>
      <c r="Y163" s="371"/>
      <c r="Z163" s="371"/>
      <c r="AA163" s="371"/>
      <c r="AB163" s="371"/>
      <c r="AC163" s="371"/>
      <c r="AD163" s="371"/>
      <c r="AE163" s="371"/>
      <c r="AF163" s="371"/>
      <c r="AG163" s="371"/>
      <c r="AH163" s="371"/>
      <c r="AI163" s="371"/>
      <c r="AJ163" s="371"/>
      <c r="AK163" s="371"/>
      <c r="AL163" s="371"/>
      <c r="AM163" s="371"/>
      <c r="AN163" s="371"/>
      <c r="AO163" s="371"/>
      <c r="AP163" s="371"/>
      <c r="AQ163" s="371"/>
      <c r="AR163" s="371"/>
      <c r="AS163" s="371"/>
      <c r="AT163" s="371"/>
      <c r="AU163" s="371"/>
      <c r="AV163" s="371"/>
      <c r="AW163" s="371"/>
      <c r="AX163" s="371"/>
      <c r="AY163" s="371"/>
      <c r="AZ163" s="371"/>
      <c r="BA163" s="371"/>
      <c r="BB163" s="371"/>
      <c r="BC163" s="371"/>
      <c r="BD163" s="371"/>
      <c r="BE163" s="371"/>
      <c r="BF163" s="371"/>
      <c r="BG163" s="371"/>
      <c r="BH163" s="371"/>
      <c r="BI163" s="371"/>
      <c r="BJ163" s="371"/>
      <c r="BK163" s="371"/>
      <c r="BL163" s="371"/>
      <c r="BM163" s="371"/>
      <c r="BN163" s="371"/>
      <c r="BO163" s="371"/>
      <c r="BP163" s="371"/>
      <c r="BQ163" s="371"/>
      <c r="BR163" s="371"/>
      <c r="BS163" s="371"/>
      <c r="BT163" s="371"/>
      <c r="BU163" s="371"/>
      <c r="BV163" s="371"/>
      <c r="BW163" s="371"/>
      <c r="BX163" s="371"/>
      <c r="BY163" s="371"/>
      <c r="BZ163" s="371"/>
      <c r="CA163" s="371"/>
      <c r="CB163" s="371"/>
      <c r="CC163" s="371"/>
      <c r="CD163" s="371"/>
      <c r="CE163" s="371"/>
      <c r="CF163" s="371"/>
      <c r="CG163" s="371"/>
      <c r="CH163" s="371"/>
      <c r="CI163" s="371"/>
      <c r="CJ163" s="371"/>
      <c r="CK163" s="371"/>
      <c r="CL163" s="371"/>
      <c r="CM163" s="371"/>
      <c r="CN163" s="371"/>
      <c r="CO163" s="371"/>
      <c r="CP163" s="371"/>
      <c r="CQ163" s="371"/>
      <c r="CR163" s="371"/>
      <c r="CS163" s="371"/>
      <c r="CT163" s="371"/>
      <c r="CU163" s="371"/>
      <c r="CV163" s="371"/>
      <c r="CW163" s="371"/>
      <c r="CX163" s="371"/>
      <c r="CY163" s="371"/>
      <c r="CZ163" s="371"/>
      <c r="DA163" s="371"/>
      <c r="DB163" s="371"/>
      <c r="DC163" s="371"/>
      <c r="DD163" s="371"/>
      <c r="DE163" s="371"/>
      <c r="DF163" s="371"/>
      <c r="DG163" s="371"/>
      <c r="DH163" s="371"/>
      <c r="DI163" s="371"/>
      <c r="DJ163" s="371"/>
      <c r="DK163" s="371"/>
      <c r="DL163" s="371"/>
      <c r="DM163" s="371"/>
      <c r="DN163" s="371"/>
      <c r="DO163" s="371"/>
      <c r="DP163" s="371"/>
      <c r="DQ163" s="371"/>
      <c r="DR163" s="371"/>
      <c r="DS163" s="371"/>
      <c r="DT163" s="371"/>
      <c r="DU163" s="371"/>
      <c r="DV163" s="371"/>
      <c r="DW163" s="371"/>
      <c r="DX163" s="371"/>
      <c r="DY163" s="371"/>
      <c r="DZ163" s="371"/>
      <c r="EA163" s="371"/>
      <c r="EB163" s="371"/>
      <c r="EC163" s="371"/>
      <c r="ED163" s="371"/>
      <c r="EE163" s="371"/>
      <c r="EF163" s="371"/>
      <c r="EG163" s="371"/>
      <c r="EH163" s="371"/>
      <c r="EI163" s="371"/>
      <c r="EJ163" s="371"/>
      <c r="EK163" s="371"/>
      <c r="EL163" s="371"/>
      <c r="EM163" s="371"/>
      <c r="EN163" s="371"/>
      <c r="EO163" s="371"/>
      <c r="EP163" s="371"/>
      <c r="EQ163" s="371"/>
      <c r="ER163" s="371"/>
      <c r="ES163" s="371"/>
      <c r="ET163" s="371"/>
      <c r="EU163" s="371"/>
      <c r="EV163" s="371"/>
      <c r="EW163" s="371"/>
      <c r="EX163" s="371"/>
      <c r="EY163" s="371"/>
      <c r="EZ163" s="371"/>
      <c r="FA163" s="371"/>
      <c r="FB163" s="371"/>
      <c r="FC163" s="371"/>
      <c r="FD163" s="371"/>
      <c r="FE163" s="371"/>
      <c r="FF163" s="371"/>
      <c r="FG163" s="371"/>
      <c r="FH163" s="371"/>
      <c r="FI163" s="371"/>
      <c r="FJ163" s="371"/>
      <c r="FK163" s="371"/>
      <c r="FL163" s="371"/>
      <c r="FM163" s="371"/>
      <c r="FN163" s="371"/>
      <c r="FO163" s="371"/>
      <c r="FP163" s="371"/>
      <c r="FQ163" s="371"/>
      <c r="FR163" s="371"/>
      <c r="FS163" s="371"/>
      <c r="FT163" s="371"/>
      <c r="FU163" s="371"/>
      <c r="FV163" s="371"/>
      <c r="FW163" s="371"/>
      <c r="FX163" s="371"/>
      <c r="FY163" s="371"/>
      <c r="FZ163" s="371"/>
      <c r="GA163" s="371"/>
      <c r="GB163" s="371"/>
    </row>
    <row r="164" spans="1:184" s="10" customFormat="1" ht="6" customHeight="1">
      <c r="A164" s="610"/>
      <c r="B164" s="611"/>
      <c r="C164" s="612"/>
      <c r="D164" s="613"/>
      <c r="E164" s="614"/>
      <c r="F164" s="615"/>
      <c r="G164" s="655"/>
      <c r="H164" s="612"/>
      <c r="I164" s="616"/>
      <c r="J164" s="612"/>
      <c r="K164" s="612"/>
      <c r="L164" s="617"/>
      <c r="M164" s="618"/>
      <c r="N164" s="612"/>
      <c r="O164" s="619"/>
      <c r="P164" s="619"/>
      <c r="Q164" s="612"/>
      <c r="R164" s="612"/>
      <c r="S164" s="612"/>
      <c r="T164" s="612"/>
      <c r="U164" s="612"/>
      <c r="V164" s="612"/>
      <c r="W164" s="617"/>
      <c r="Y164" s="371"/>
      <c r="Z164" s="371"/>
      <c r="AA164" s="371"/>
      <c r="AB164" s="371"/>
      <c r="AC164" s="371"/>
      <c r="AD164" s="371"/>
      <c r="AE164" s="371"/>
      <c r="AF164" s="371"/>
      <c r="AG164" s="371"/>
      <c r="AH164" s="371"/>
      <c r="AI164" s="371"/>
      <c r="AJ164" s="371"/>
      <c r="AK164" s="371"/>
      <c r="AL164" s="371"/>
      <c r="AM164" s="371"/>
      <c r="AN164" s="371"/>
      <c r="AO164" s="371"/>
      <c r="AP164" s="371"/>
      <c r="AQ164" s="371"/>
      <c r="AR164" s="371"/>
      <c r="AS164" s="371"/>
      <c r="AT164" s="371"/>
      <c r="AU164" s="371"/>
      <c r="AV164" s="371"/>
      <c r="AW164" s="371"/>
      <c r="AX164" s="371"/>
      <c r="AY164" s="371"/>
      <c r="AZ164" s="371"/>
      <c r="BA164" s="371"/>
      <c r="BB164" s="371"/>
      <c r="BC164" s="371"/>
      <c r="BD164" s="371"/>
      <c r="BE164" s="371"/>
      <c r="BF164" s="371"/>
      <c r="BG164" s="371"/>
      <c r="BH164" s="371"/>
      <c r="BI164" s="371"/>
      <c r="BJ164" s="371"/>
      <c r="BK164" s="371"/>
      <c r="BL164" s="371"/>
      <c r="BM164" s="371"/>
      <c r="BN164" s="371"/>
      <c r="BO164" s="371"/>
      <c r="BP164" s="371"/>
      <c r="BQ164" s="371"/>
      <c r="BR164" s="371"/>
      <c r="BS164" s="371"/>
      <c r="BT164" s="371"/>
      <c r="BU164" s="371"/>
      <c r="BV164" s="371"/>
      <c r="BW164" s="371"/>
      <c r="BX164" s="371"/>
      <c r="BY164" s="371"/>
      <c r="BZ164" s="371"/>
      <c r="CA164" s="371"/>
      <c r="CB164" s="371"/>
      <c r="CC164" s="371"/>
      <c r="CD164" s="371"/>
      <c r="CE164" s="371"/>
      <c r="CF164" s="371"/>
      <c r="CG164" s="371"/>
      <c r="CH164" s="371"/>
      <c r="CI164" s="371"/>
      <c r="CJ164" s="371"/>
      <c r="CK164" s="371"/>
      <c r="CL164" s="371"/>
      <c r="CM164" s="371"/>
      <c r="CN164" s="371"/>
      <c r="CO164" s="371"/>
      <c r="CP164" s="371"/>
      <c r="CQ164" s="371"/>
      <c r="CR164" s="371"/>
      <c r="CS164" s="371"/>
      <c r="CT164" s="371"/>
      <c r="CU164" s="371"/>
      <c r="CV164" s="371"/>
      <c r="CW164" s="371"/>
      <c r="CX164" s="371"/>
      <c r="CY164" s="371"/>
      <c r="CZ164" s="371"/>
      <c r="DA164" s="371"/>
      <c r="DB164" s="371"/>
      <c r="DC164" s="371"/>
      <c r="DD164" s="371"/>
      <c r="DE164" s="371"/>
      <c r="DF164" s="371"/>
      <c r="DG164" s="371"/>
      <c r="DH164" s="371"/>
      <c r="DI164" s="371"/>
      <c r="DJ164" s="371"/>
      <c r="DK164" s="371"/>
      <c r="DL164" s="371"/>
      <c r="DM164" s="371"/>
      <c r="DN164" s="371"/>
      <c r="DO164" s="371"/>
      <c r="DP164" s="371"/>
      <c r="DQ164" s="371"/>
      <c r="DR164" s="371"/>
      <c r="DS164" s="371"/>
      <c r="DT164" s="371"/>
      <c r="DU164" s="371"/>
      <c r="DV164" s="371"/>
      <c r="DW164" s="371"/>
      <c r="DX164" s="371"/>
      <c r="DY164" s="371"/>
      <c r="DZ164" s="371"/>
      <c r="EA164" s="371"/>
      <c r="EB164" s="371"/>
      <c r="EC164" s="371"/>
      <c r="ED164" s="371"/>
      <c r="EE164" s="371"/>
      <c r="EF164" s="371"/>
      <c r="EG164" s="371"/>
      <c r="EH164" s="371"/>
      <c r="EI164" s="371"/>
      <c r="EJ164" s="371"/>
      <c r="EK164" s="371"/>
      <c r="EL164" s="371"/>
      <c r="EM164" s="371"/>
      <c r="EN164" s="371"/>
      <c r="EO164" s="371"/>
      <c r="EP164" s="371"/>
      <c r="EQ164" s="371"/>
      <c r="ER164" s="371"/>
      <c r="ES164" s="371"/>
      <c r="ET164" s="371"/>
      <c r="EU164" s="371"/>
      <c r="EV164" s="371"/>
      <c r="EW164" s="371"/>
      <c r="EX164" s="371"/>
      <c r="EY164" s="371"/>
      <c r="EZ164" s="371"/>
      <c r="FA164" s="371"/>
      <c r="FB164" s="371"/>
      <c r="FC164" s="371"/>
      <c r="FD164" s="371"/>
      <c r="FE164" s="371"/>
      <c r="FF164" s="371"/>
      <c r="FG164" s="371"/>
      <c r="FH164" s="371"/>
      <c r="FI164" s="371"/>
      <c r="FJ164" s="371"/>
      <c r="FK164" s="371"/>
      <c r="FL164" s="371"/>
      <c r="FM164" s="371"/>
      <c r="FN164" s="371"/>
      <c r="FO164" s="371"/>
      <c r="FP164" s="371"/>
    </row>
    <row r="165" spans="1:184" s="382" customFormat="1" ht="12.75" customHeight="1">
      <c r="A165" s="217" t="s">
        <v>168</v>
      </c>
      <c r="B165" s="210" t="s">
        <v>200</v>
      </c>
      <c r="C165" s="209">
        <v>8.01</v>
      </c>
      <c r="D165" s="209"/>
      <c r="E165" s="204"/>
      <c r="F165" s="547"/>
      <c r="G165" s="654">
        <v>4300</v>
      </c>
      <c r="H165" s="378">
        <v>29</v>
      </c>
      <c r="I165" s="209">
        <v>50</v>
      </c>
      <c r="J165" s="204" t="s">
        <v>132</v>
      </c>
      <c r="K165" s="204" t="s">
        <v>133</v>
      </c>
      <c r="L165" s="210">
        <v>2.6</v>
      </c>
      <c r="M165" s="209" t="s">
        <v>137</v>
      </c>
      <c r="N165" s="204">
        <v>600</v>
      </c>
      <c r="O165" s="209">
        <v>6.87</v>
      </c>
      <c r="P165" s="204" t="s">
        <v>529</v>
      </c>
      <c r="Q165" s="204" t="s">
        <v>530</v>
      </c>
      <c r="R165" s="204" t="s">
        <v>140</v>
      </c>
      <c r="S165" s="204">
        <v>40</v>
      </c>
      <c r="T165" s="204">
        <v>0.46</v>
      </c>
      <c r="U165" s="204">
        <v>25</v>
      </c>
      <c r="V165" s="204">
        <v>170</v>
      </c>
      <c r="W165" s="210" t="s">
        <v>140</v>
      </c>
      <c r="X165" s="371"/>
      <c r="Y165" s="371"/>
      <c r="Z165" s="371"/>
      <c r="AA165" s="371"/>
      <c r="AB165" s="371"/>
      <c r="AC165" s="371"/>
    </row>
    <row r="166" spans="1:184" s="382" customFormat="1" ht="12.75" customHeight="1">
      <c r="A166" s="217"/>
      <c r="B166" s="210" t="s">
        <v>198</v>
      </c>
      <c r="C166" s="209">
        <v>8.0299999999999994</v>
      </c>
      <c r="D166" s="209"/>
      <c r="E166" s="204"/>
      <c r="F166" s="547"/>
      <c r="G166" s="654">
        <v>4700</v>
      </c>
      <c r="H166" s="378">
        <v>42.7</v>
      </c>
      <c r="I166" s="209">
        <v>50</v>
      </c>
      <c r="J166" s="204" t="s">
        <v>195</v>
      </c>
      <c r="K166" s="204">
        <v>8</v>
      </c>
      <c r="L166" s="210">
        <v>7.1</v>
      </c>
      <c r="M166" s="209" t="s">
        <v>137</v>
      </c>
      <c r="N166" s="204">
        <v>600</v>
      </c>
      <c r="O166" s="209">
        <v>5.48</v>
      </c>
      <c r="P166" s="204" t="s">
        <v>529</v>
      </c>
      <c r="Q166" s="204" t="s">
        <v>530</v>
      </c>
      <c r="R166" s="204" t="s">
        <v>140</v>
      </c>
      <c r="S166" s="204">
        <v>60</v>
      </c>
      <c r="T166" s="204">
        <v>0.36</v>
      </c>
      <c r="U166" s="204">
        <v>24</v>
      </c>
      <c r="V166" s="204">
        <v>181</v>
      </c>
      <c r="W166" s="210" t="s">
        <v>140</v>
      </c>
      <c r="X166" s="371"/>
      <c r="Y166" s="371"/>
      <c r="Z166" s="371"/>
      <c r="AA166" s="371"/>
      <c r="AB166" s="371"/>
      <c r="AC166" s="371"/>
    </row>
    <row r="167" spans="1:184" s="382" customFormat="1" ht="12.75" customHeight="1">
      <c r="A167" s="217"/>
      <c r="B167" s="210" t="s">
        <v>199</v>
      </c>
      <c r="C167" s="209">
        <v>7.77</v>
      </c>
      <c r="D167" s="209"/>
      <c r="E167" s="204"/>
      <c r="F167" s="547"/>
      <c r="G167" s="654">
        <v>4600</v>
      </c>
      <c r="H167" s="378">
        <v>37.5</v>
      </c>
      <c r="I167" s="209">
        <v>70</v>
      </c>
      <c r="J167" s="204" t="s">
        <v>132</v>
      </c>
      <c r="K167" s="204" t="s">
        <v>133</v>
      </c>
      <c r="L167" s="210">
        <v>5.3</v>
      </c>
      <c r="M167" s="209">
        <v>120</v>
      </c>
      <c r="N167" s="204">
        <v>560</v>
      </c>
      <c r="O167" s="209">
        <v>1.87</v>
      </c>
      <c r="P167" s="204" t="s">
        <v>75</v>
      </c>
      <c r="Q167" s="204" t="s">
        <v>75</v>
      </c>
      <c r="R167" s="204" t="s">
        <v>75</v>
      </c>
      <c r="S167" s="204" t="s">
        <v>132</v>
      </c>
      <c r="T167" s="204">
        <v>0.16</v>
      </c>
      <c r="U167" s="204">
        <v>7</v>
      </c>
      <c r="V167" s="204">
        <v>122</v>
      </c>
      <c r="W167" s="210" t="s">
        <v>148</v>
      </c>
      <c r="X167" s="371"/>
      <c r="Y167" s="371"/>
      <c r="Z167" s="371"/>
      <c r="AA167" s="371"/>
      <c r="AB167" s="371"/>
      <c r="AC167" s="371"/>
    </row>
    <row r="168" spans="1:184" s="382" customFormat="1" ht="12.75" customHeight="1">
      <c r="A168" s="217"/>
      <c r="B168" s="210" t="s">
        <v>155</v>
      </c>
      <c r="C168" s="209">
        <v>8.17</v>
      </c>
      <c r="D168" s="209"/>
      <c r="E168" s="204"/>
      <c r="F168" s="547"/>
      <c r="G168" s="654">
        <v>4500</v>
      </c>
      <c r="H168" s="378">
        <v>40.9</v>
      </c>
      <c r="I168" s="209">
        <v>60</v>
      </c>
      <c r="J168" s="204" t="s">
        <v>132</v>
      </c>
      <c r="K168" s="204" t="s">
        <v>133</v>
      </c>
      <c r="L168" s="210">
        <v>4.9000000000000004</v>
      </c>
      <c r="M168" s="209" t="s">
        <v>132</v>
      </c>
      <c r="N168" s="204">
        <v>520</v>
      </c>
      <c r="O168" s="209">
        <v>4.32</v>
      </c>
      <c r="P168" s="204" t="s">
        <v>529</v>
      </c>
      <c r="Q168" s="204" t="s">
        <v>530</v>
      </c>
      <c r="R168" s="204" t="s">
        <v>140</v>
      </c>
      <c r="S168" s="204">
        <v>50</v>
      </c>
      <c r="T168" s="204">
        <v>0.57999999999999996</v>
      </c>
      <c r="U168" s="204">
        <v>43</v>
      </c>
      <c r="V168" s="204">
        <v>131</v>
      </c>
      <c r="W168" s="210" t="s">
        <v>148</v>
      </c>
      <c r="X168" s="371"/>
      <c r="Y168" s="371"/>
      <c r="Z168" s="371"/>
      <c r="AA168" s="371"/>
      <c r="AB168" s="371"/>
      <c r="AC168" s="371"/>
    </row>
    <row r="169" spans="1:184" s="382" customFormat="1" ht="12.75" customHeight="1">
      <c r="A169" s="217"/>
      <c r="B169" s="210" t="s">
        <v>313</v>
      </c>
      <c r="C169" s="209">
        <v>7.9</v>
      </c>
      <c r="D169" s="209" t="e">
        <f>+#REF!/61.02+H169/35.45+L169/96.06/2</f>
        <v>#REF!</v>
      </c>
      <c r="E169" s="204" t="e">
        <f>+I169/1000/17.04+O169/20.04+S169/1000/55.85/2+T169/24.31/2+#REF!/39.1+#REF!/22.99</f>
        <v>#REF!</v>
      </c>
      <c r="F169" s="547"/>
      <c r="G169" s="654">
        <v>4000</v>
      </c>
      <c r="H169" s="378">
        <v>32.9</v>
      </c>
      <c r="I169" s="209">
        <v>70</v>
      </c>
      <c r="J169" s="204" t="s">
        <v>132</v>
      </c>
      <c r="K169" s="204" t="s">
        <v>133</v>
      </c>
      <c r="L169" s="210">
        <v>3.4</v>
      </c>
      <c r="M169" s="209">
        <v>29</v>
      </c>
      <c r="N169" s="204">
        <v>570</v>
      </c>
      <c r="O169" s="209">
        <v>5.0199999999999996</v>
      </c>
      <c r="P169" s="204" t="s">
        <v>75</v>
      </c>
      <c r="Q169" s="204" t="s">
        <v>75</v>
      </c>
      <c r="R169" s="204" t="s">
        <v>75</v>
      </c>
      <c r="S169" s="204">
        <v>50</v>
      </c>
      <c r="T169" s="204">
        <v>0.7</v>
      </c>
      <c r="U169" s="493">
        <v>61</v>
      </c>
      <c r="V169" s="204">
        <v>114</v>
      </c>
      <c r="W169" s="210" t="s">
        <v>148</v>
      </c>
      <c r="X169" s="371"/>
      <c r="Y169" s="371"/>
      <c r="Z169" s="371"/>
      <c r="AA169" s="371"/>
      <c r="AB169" s="371"/>
      <c r="AC169" s="371"/>
    </row>
    <row r="170" spans="1:184" s="382" customFormat="1" ht="12.75" customHeight="1">
      <c r="A170" s="217"/>
      <c r="B170" s="210" t="s">
        <v>350</v>
      </c>
      <c r="C170" s="209">
        <v>7.54</v>
      </c>
      <c r="D170" s="209"/>
      <c r="E170" s="204"/>
      <c r="F170" s="547"/>
      <c r="G170" s="654">
        <v>3200</v>
      </c>
      <c r="H170" s="378">
        <v>27</v>
      </c>
      <c r="I170" s="209" t="s">
        <v>96</v>
      </c>
      <c r="J170" s="204" t="s">
        <v>132</v>
      </c>
      <c r="K170" s="204" t="s">
        <v>133</v>
      </c>
      <c r="L170" s="210">
        <v>1.5</v>
      </c>
      <c r="M170" s="209">
        <v>13</v>
      </c>
      <c r="N170" s="204">
        <v>680</v>
      </c>
      <c r="O170" s="209">
        <v>3.68</v>
      </c>
      <c r="P170" s="204" t="s">
        <v>75</v>
      </c>
      <c r="Q170" s="204" t="s">
        <v>75</v>
      </c>
      <c r="R170" s="204" t="s">
        <v>75</v>
      </c>
      <c r="S170" s="204">
        <v>70</v>
      </c>
      <c r="T170" s="204">
        <v>0.32</v>
      </c>
      <c r="U170" s="204">
        <v>23</v>
      </c>
      <c r="V170" s="204">
        <v>187</v>
      </c>
      <c r="W170" s="210" t="s">
        <v>148</v>
      </c>
      <c r="X170" s="371"/>
      <c r="Y170" s="371"/>
      <c r="Z170" s="371"/>
      <c r="AA170" s="371"/>
      <c r="AB170" s="371"/>
      <c r="AC170" s="371"/>
    </row>
    <row r="171" spans="1:184" s="382" customFormat="1" ht="12.75" customHeight="1">
      <c r="A171" s="217"/>
      <c r="B171" s="210" t="s">
        <v>389</v>
      </c>
      <c r="C171" s="209">
        <v>8.34</v>
      </c>
      <c r="D171" s="209"/>
      <c r="E171" s="204"/>
      <c r="F171" s="547"/>
      <c r="G171" s="654">
        <v>4500</v>
      </c>
      <c r="H171" s="378">
        <v>42.3</v>
      </c>
      <c r="I171" s="209">
        <v>80</v>
      </c>
      <c r="J171" s="204" t="s">
        <v>132</v>
      </c>
      <c r="K171" s="204">
        <v>4</v>
      </c>
      <c r="L171" s="210">
        <v>4.3</v>
      </c>
      <c r="M171" s="209">
        <v>73</v>
      </c>
      <c r="N171" s="204">
        <v>850</v>
      </c>
      <c r="O171" s="209">
        <v>4.26</v>
      </c>
      <c r="P171" s="204" t="s">
        <v>75</v>
      </c>
      <c r="Q171" s="204" t="s">
        <v>75</v>
      </c>
      <c r="R171" s="204" t="s">
        <v>75</v>
      </c>
      <c r="S171" s="204">
        <v>130</v>
      </c>
      <c r="T171" s="204">
        <v>0.51</v>
      </c>
      <c r="U171" s="204">
        <v>36</v>
      </c>
      <c r="V171" s="204">
        <v>196</v>
      </c>
      <c r="W171" s="210">
        <v>11</v>
      </c>
      <c r="X171" s="371"/>
      <c r="Y171" s="371"/>
      <c r="Z171" s="371"/>
      <c r="AA171" s="371"/>
      <c r="AB171" s="371"/>
      <c r="AC171" s="371"/>
    </row>
    <row r="172" spans="1:184" s="382" customFormat="1" ht="12.75" customHeight="1">
      <c r="A172" s="217"/>
      <c r="B172" s="210" t="s">
        <v>426</v>
      </c>
      <c r="C172" s="209">
        <v>7.99</v>
      </c>
      <c r="D172" s="209"/>
      <c r="E172" s="204"/>
      <c r="F172" s="547"/>
      <c r="G172" s="654">
        <v>3900</v>
      </c>
      <c r="H172" s="378">
        <v>34.9</v>
      </c>
      <c r="I172" s="209" t="s">
        <v>96</v>
      </c>
      <c r="J172" s="204" t="s">
        <v>132</v>
      </c>
      <c r="K172" s="204" t="s">
        <v>133</v>
      </c>
      <c r="L172" s="210">
        <v>2.8</v>
      </c>
      <c r="M172" s="209">
        <v>69</v>
      </c>
      <c r="N172" s="204">
        <v>590</v>
      </c>
      <c r="O172" s="209">
        <v>4.78</v>
      </c>
      <c r="P172" s="204" t="s">
        <v>75</v>
      </c>
      <c r="Q172" s="204" t="s">
        <v>75</v>
      </c>
      <c r="R172" s="204" t="s">
        <v>75</v>
      </c>
      <c r="S172" s="204">
        <v>90</v>
      </c>
      <c r="T172" s="204">
        <v>0.53</v>
      </c>
      <c r="U172" s="204">
        <v>32</v>
      </c>
      <c r="V172" s="204">
        <v>162</v>
      </c>
      <c r="W172" s="210" t="s">
        <v>148</v>
      </c>
      <c r="X172" s="371"/>
      <c r="Y172" s="371"/>
      <c r="Z172" s="371"/>
      <c r="AA172" s="371"/>
      <c r="AB172" s="371"/>
      <c r="AC172" s="371"/>
    </row>
    <row r="173" spans="1:184" s="382" customFormat="1" ht="12.75" customHeight="1">
      <c r="A173" s="217"/>
      <c r="B173" s="210" t="s">
        <v>466</v>
      </c>
      <c r="C173" s="209">
        <v>7.74</v>
      </c>
      <c r="D173" s="209"/>
      <c r="E173" s="204"/>
      <c r="F173" s="547"/>
      <c r="G173" s="654">
        <v>1500</v>
      </c>
      <c r="H173" s="473">
        <v>27.6</v>
      </c>
      <c r="I173" s="209">
        <v>80</v>
      </c>
      <c r="J173" s="204" t="s">
        <v>132</v>
      </c>
      <c r="K173" s="204">
        <v>4</v>
      </c>
      <c r="L173" s="210">
        <v>8.5</v>
      </c>
      <c r="M173" s="209">
        <v>71</v>
      </c>
      <c r="N173" s="204">
        <v>590</v>
      </c>
      <c r="O173" s="209">
        <v>3.94</v>
      </c>
      <c r="P173" s="204" t="s">
        <v>75</v>
      </c>
      <c r="Q173" s="204" t="s">
        <v>67</v>
      </c>
      <c r="R173" s="204" t="s">
        <v>75</v>
      </c>
      <c r="S173" s="204">
        <v>150</v>
      </c>
      <c r="T173" s="204">
        <v>0.35</v>
      </c>
      <c r="U173" s="204">
        <v>27</v>
      </c>
      <c r="V173" s="204">
        <v>189</v>
      </c>
      <c r="W173" s="210" t="s">
        <v>148</v>
      </c>
      <c r="X173" s="371"/>
      <c r="Y173" s="371"/>
      <c r="Z173" s="371"/>
      <c r="AA173" s="371"/>
      <c r="AB173" s="371"/>
      <c r="AC173" s="371"/>
    </row>
    <row r="174" spans="1:184" s="382" customFormat="1" ht="12.75" customHeight="1">
      <c r="A174" s="217"/>
      <c r="B174" s="210" t="s">
        <v>505</v>
      </c>
      <c r="C174" s="215">
        <v>8.17</v>
      </c>
      <c r="D174" s="209"/>
      <c r="E174" s="204"/>
      <c r="F174" s="547"/>
      <c r="G174" s="654">
        <v>2700</v>
      </c>
      <c r="H174" s="378">
        <v>31.9</v>
      </c>
      <c r="I174" s="209">
        <v>90</v>
      </c>
      <c r="J174" s="215" t="s">
        <v>132</v>
      </c>
      <c r="K174" s="215" t="s">
        <v>133</v>
      </c>
      <c r="L174" s="210">
        <v>1.1000000000000001</v>
      </c>
      <c r="M174" s="378">
        <v>81</v>
      </c>
      <c r="N174" s="215">
        <v>620</v>
      </c>
      <c r="O174" s="204">
        <v>3.17</v>
      </c>
      <c r="P174" s="297">
        <v>1</v>
      </c>
      <c r="Q174" s="204" t="s">
        <v>193</v>
      </c>
      <c r="R174" s="204">
        <v>0.5</v>
      </c>
      <c r="S174" s="204" t="s">
        <v>96</v>
      </c>
      <c r="T174" s="204">
        <v>0.28999999999999998</v>
      </c>
      <c r="U174" s="204">
        <v>22</v>
      </c>
      <c r="V174" s="204">
        <v>189</v>
      </c>
      <c r="W174" s="210">
        <v>3</v>
      </c>
      <c r="X174" s="371">
        <v>0.2</v>
      </c>
      <c r="Y174" s="371"/>
      <c r="Z174" s="371"/>
      <c r="AA174" s="371"/>
      <c r="AB174" s="371"/>
    </row>
    <row r="175" spans="1:184" s="382" customFormat="1" ht="12.75" customHeight="1">
      <c r="A175" s="602" t="s">
        <v>169</v>
      </c>
      <c r="B175" s="210" t="s">
        <v>200</v>
      </c>
      <c r="C175" s="209">
        <v>8.1</v>
      </c>
      <c r="D175" s="209"/>
      <c r="E175" s="204"/>
      <c r="F175" s="547"/>
      <c r="G175" s="654">
        <v>3500</v>
      </c>
      <c r="H175" s="378">
        <v>26.4</v>
      </c>
      <c r="I175" s="209">
        <v>50</v>
      </c>
      <c r="J175" s="204" t="s">
        <v>132</v>
      </c>
      <c r="K175" s="204" t="s">
        <v>133</v>
      </c>
      <c r="L175" s="210">
        <v>3.1</v>
      </c>
      <c r="M175" s="209" t="s">
        <v>137</v>
      </c>
      <c r="N175" s="204">
        <v>350</v>
      </c>
      <c r="O175" s="209">
        <v>6.6</v>
      </c>
      <c r="P175" s="204" t="s">
        <v>529</v>
      </c>
      <c r="Q175" s="204" t="s">
        <v>530</v>
      </c>
      <c r="R175" s="204" t="s">
        <v>140</v>
      </c>
      <c r="S175" s="204">
        <v>40</v>
      </c>
      <c r="T175" s="204">
        <v>0.68</v>
      </c>
      <c r="U175" s="204">
        <v>17</v>
      </c>
      <c r="V175" s="204">
        <v>152</v>
      </c>
      <c r="W175" s="210" t="s">
        <v>140</v>
      </c>
      <c r="X175" s="371"/>
      <c r="Y175" s="371"/>
      <c r="Z175" s="371"/>
      <c r="AA175" s="371"/>
      <c r="AB175" s="371"/>
      <c r="AC175" s="371"/>
    </row>
    <row r="176" spans="1:184" s="382" customFormat="1" ht="12.75" customHeight="1">
      <c r="A176" s="217"/>
      <c r="B176" s="210" t="s">
        <v>198</v>
      </c>
      <c r="C176" s="209">
        <v>7.96</v>
      </c>
      <c r="D176" s="209"/>
      <c r="E176" s="204"/>
      <c r="F176" s="547"/>
      <c r="G176" s="654">
        <v>4400</v>
      </c>
      <c r="H176" s="378">
        <v>29</v>
      </c>
      <c r="I176" s="209">
        <v>30</v>
      </c>
      <c r="J176" s="204" t="s">
        <v>132</v>
      </c>
      <c r="K176" s="204">
        <v>9</v>
      </c>
      <c r="L176" s="210">
        <v>4.8</v>
      </c>
      <c r="M176" s="209" t="s">
        <v>137</v>
      </c>
      <c r="N176" s="204">
        <v>550</v>
      </c>
      <c r="O176" s="209">
        <v>3.46</v>
      </c>
      <c r="P176" s="204" t="s">
        <v>529</v>
      </c>
      <c r="Q176" s="204" t="s">
        <v>530</v>
      </c>
      <c r="R176" s="204" t="s">
        <v>140</v>
      </c>
      <c r="S176" s="204" t="s">
        <v>139</v>
      </c>
      <c r="T176" s="204">
        <v>0.35</v>
      </c>
      <c r="U176" s="204">
        <v>8</v>
      </c>
      <c r="V176" s="204">
        <v>161</v>
      </c>
      <c r="W176" s="210" t="s">
        <v>140</v>
      </c>
      <c r="X176" s="371"/>
      <c r="Y176" s="371"/>
      <c r="Z176" s="371"/>
      <c r="AA176" s="371"/>
      <c r="AB176" s="371"/>
      <c r="AC176" s="371"/>
    </row>
    <row r="177" spans="1:29" s="382" customFormat="1" ht="12.75" customHeight="1">
      <c r="A177" s="217"/>
      <c r="B177" s="210" t="s">
        <v>199</v>
      </c>
      <c r="C177" s="209">
        <v>7.79</v>
      </c>
      <c r="D177" s="209"/>
      <c r="E177" s="204"/>
      <c r="F177" s="547"/>
      <c r="G177" s="654">
        <v>4800</v>
      </c>
      <c r="H177" s="378">
        <v>28.2</v>
      </c>
      <c r="I177" s="209">
        <v>70</v>
      </c>
      <c r="J177" s="204" t="s">
        <v>132</v>
      </c>
      <c r="K177" s="204" t="s">
        <v>133</v>
      </c>
      <c r="L177" s="210">
        <v>2.6</v>
      </c>
      <c r="M177" s="209">
        <v>86</v>
      </c>
      <c r="N177" s="204">
        <v>550</v>
      </c>
      <c r="O177" s="209">
        <v>3.54</v>
      </c>
      <c r="P177" s="204" t="s">
        <v>75</v>
      </c>
      <c r="Q177" s="204" t="s">
        <v>75</v>
      </c>
      <c r="R177" s="204" t="s">
        <v>75</v>
      </c>
      <c r="S177" s="204" t="s">
        <v>132</v>
      </c>
      <c r="T177" s="204">
        <v>0.34</v>
      </c>
      <c r="U177" s="204">
        <v>21</v>
      </c>
      <c r="V177" s="204">
        <v>142</v>
      </c>
      <c r="W177" s="210" t="s">
        <v>148</v>
      </c>
      <c r="X177" s="371"/>
      <c r="Y177" s="371"/>
      <c r="Z177" s="371"/>
      <c r="AA177" s="371"/>
      <c r="AB177" s="371"/>
      <c r="AC177" s="371"/>
    </row>
    <row r="178" spans="1:29" s="382" customFormat="1" ht="12.75" customHeight="1">
      <c r="A178" s="217"/>
      <c r="B178" s="210" t="s">
        <v>155</v>
      </c>
      <c r="C178" s="209">
        <v>8.39</v>
      </c>
      <c r="D178" s="209"/>
      <c r="E178" s="204"/>
      <c r="F178" s="547"/>
      <c r="G178" s="654">
        <v>5100</v>
      </c>
      <c r="H178" s="378">
        <v>28.8</v>
      </c>
      <c r="I178" s="209">
        <v>60</v>
      </c>
      <c r="J178" s="204" t="s">
        <v>132</v>
      </c>
      <c r="K178" s="204" t="s">
        <v>133</v>
      </c>
      <c r="L178" s="210">
        <v>2.5</v>
      </c>
      <c r="M178" s="209" t="s">
        <v>132</v>
      </c>
      <c r="N178" s="204">
        <v>640</v>
      </c>
      <c r="O178" s="209">
        <v>1.65</v>
      </c>
      <c r="P178" s="204" t="s">
        <v>529</v>
      </c>
      <c r="Q178" s="204" t="s">
        <v>530</v>
      </c>
      <c r="R178" s="204" t="s">
        <v>140</v>
      </c>
      <c r="S178" s="204" t="s">
        <v>96</v>
      </c>
      <c r="T178" s="204">
        <v>0.1</v>
      </c>
      <c r="U178" s="204">
        <v>4</v>
      </c>
      <c r="V178" s="204">
        <v>123</v>
      </c>
      <c r="W178" s="210" t="s">
        <v>148</v>
      </c>
      <c r="X178" s="371"/>
      <c r="Y178" s="371"/>
      <c r="Z178" s="371"/>
      <c r="AA178" s="371"/>
      <c r="AB178" s="371"/>
      <c r="AC178" s="371"/>
    </row>
    <row r="179" spans="1:29" s="382" customFormat="1" ht="12.75" customHeight="1">
      <c r="A179" s="217"/>
      <c r="B179" s="210" t="s">
        <v>313</v>
      </c>
      <c r="C179" s="209">
        <v>8.44</v>
      </c>
      <c r="D179" s="209" t="e">
        <f>+#REF!/61.02+H179/35.45+L179/96.06/2</f>
        <v>#REF!</v>
      </c>
      <c r="E179" s="204" t="e">
        <f>+I179/1000/17.04+O179/20.04+T179/24.31/2+#REF!/39.1+#REF!/22.99</f>
        <v>#REF!</v>
      </c>
      <c r="F179" s="547"/>
      <c r="G179" s="654">
        <v>5200</v>
      </c>
      <c r="H179" s="378">
        <v>25.7</v>
      </c>
      <c r="I179" s="209">
        <v>30</v>
      </c>
      <c r="J179" s="204" t="s">
        <v>132</v>
      </c>
      <c r="K179" s="204" t="s">
        <v>133</v>
      </c>
      <c r="L179" s="210">
        <v>2.8</v>
      </c>
      <c r="M179" s="209">
        <v>64</v>
      </c>
      <c r="N179" s="204">
        <v>770</v>
      </c>
      <c r="O179" s="209">
        <v>2.23</v>
      </c>
      <c r="P179" s="204" t="s">
        <v>75</v>
      </c>
      <c r="Q179" s="204" t="s">
        <v>75</v>
      </c>
      <c r="R179" s="204" t="s">
        <v>75</v>
      </c>
      <c r="S179" s="204" t="s">
        <v>132</v>
      </c>
      <c r="T179" s="204">
        <v>0.2</v>
      </c>
      <c r="U179" s="204">
        <v>5</v>
      </c>
      <c r="V179" s="204">
        <v>109</v>
      </c>
      <c r="W179" s="210" t="s">
        <v>148</v>
      </c>
      <c r="X179" s="371"/>
      <c r="Y179" s="371"/>
      <c r="Z179" s="371"/>
      <c r="AA179" s="371"/>
      <c r="AB179" s="371"/>
      <c r="AC179" s="371"/>
    </row>
    <row r="180" spans="1:29" s="382" customFormat="1" ht="12.75" customHeight="1">
      <c r="A180" s="217"/>
      <c r="B180" s="210" t="s">
        <v>350</v>
      </c>
      <c r="C180" s="209">
        <v>8.6199999999999992</v>
      </c>
      <c r="D180" s="209"/>
      <c r="E180" s="204"/>
      <c r="F180" s="547"/>
      <c r="G180" s="654">
        <v>5000</v>
      </c>
      <c r="H180" s="378">
        <v>25.7</v>
      </c>
      <c r="I180" s="209" t="s">
        <v>96</v>
      </c>
      <c r="J180" s="204" t="s">
        <v>132</v>
      </c>
      <c r="K180" s="204" t="s">
        <v>133</v>
      </c>
      <c r="L180" s="210">
        <v>2.5</v>
      </c>
      <c r="M180" s="209">
        <v>76</v>
      </c>
      <c r="N180" s="204">
        <v>680</v>
      </c>
      <c r="O180" s="209">
        <v>1.74</v>
      </c>
      <c r="P180" s="204" t="s">
        <v>75</v>
      </c>
      <c r="Q180" s="204" t="s">
        <v>75</v>
      </c>
      <c r="R180" s="204" t="s">
        <v>75</v>
      </c>
      <c r="S180" s="204" t="s">
        <v>132</v>
      </c>
      <c r="T180" s="204">
        <v>0.08</v>
      </c>
      <c r="U180" s="204">
        <v>2</v>
      </c>
      <c r="V180" s="204">
        <v>127</v>
      </c>
      <c r="W180" s="210">
        <v>8</v>
      </c>
      <c r="X180" s="371"/>
      <c r="Y180" s="371"/>
      <c r="Z180" s="371"/>
      <c r="AA180" s="371"/>
      <c r="AB180" s="371"/>
      <c r="AC180" s="371"/>
    </row>
    <row r="181" spans="1:29" s="382" customFormat="1" ht="12.75" customHeight="1">
      <c r="A181" s="217"/>
      <c r="B181" s="210" t="s">
        <v>389</v>
      </c>
      <c r="C181" s="209">
        <v>8.65</v>
      </c>
      <c r="D181" s="209"/>
      <c r="E181" s="204"/>
      <c r="F181" s="547"/>
      <c r="G181" s="654">
        <v>5400</v>
      </c>
      <c r="H181" s="378">
        <v>26.1</v>
      </c>
      <c r="I181" s="209">
        <v>90</v>
      </c>
      <c r="J181" s="204" t="s">
        <v>132</v>
      </c>
      <c r="K181" s="204" t="s">
        <v>133</v>
      </c>
      <c r="L181" s="210">
        <v>3.6</v>
      </c>
      <c r="M181" s="209">
        <v>180</v>
      </c>
      <c r="N181" s="204">
        <v>1000</v>
      </c>
      <c r="O181" s="209">
        <v>1.67</v>
      </c>
      <c r="P181" s="204" t="s">
        <v>75</v>
      </c>
      <c r="Q181" s="204" t="s">
        <v>75</v>
      </c>
      <c r="R181" s="204" t="s">
        <v>75</v>
      </c>
      <c r="S181" s="204">
        <v>80</v>
      </c>
      <c r="T181" s="204">
        <v>0.11</v>
      </c>
      <c r="U181" s="204">
        <v>4</v>
      </c>
      <c r="V181" s="204">
        <v>160</v>
      </c>
      <c r="W181" s="210">
        <v>12</v>
      </c>
      <c r="X181" s="371"/>
      <c r="Y181" s="371"/>
      <c r="Z181" s="371"/>
      <c r="AA181" s="371"/>
      <c r="AB181" s="371"/>
      <c r="AC181" s="371"/>
    </row>
    <row r="182" spans="1:29" s="382" customFormat="1" ht="12.75" customHeight="1">
      <c r="A182" s="217"/>
      <c r="B182" s="210" t="s">
        <v>426</v>
      </c>
      <c r="C182" s="209">
        <v>8.4</v>
      </c>
      <c r="D182" s="209"/>
      <c r="E182" s="204"/>
      <c r="F182" s="547"/>
      <c r="G182" s="654">
        <v>4800</v>
      </c>
      <c r="H182" s="378">
        <v>26.5</v>
      </c>
      <c r="I182" s="209">
        <v>30</v>
      </c>
      <c r="J182" s="204" t="s">
        <v>132</v>
      </c>
      <c r="K182" s="204">
        <v>5</v>
      </c>
      <c r="L182" s="210">
        <v>4.0999999999999996</v>
      </c>
      <c r="M182" s="209">
        <v>36</v>
      </c>
      <c r="N182" s="204">
        <v>640</v>
      </c>
      <c r="O182" s="209">
        <v>2.5099999999999998</v>
      </c>
      <c r="P182" s="204" t="s">
        <v>75</v>
      </c>
      <c r="Q182" s="204" t="s">
        <v>75</v>
      </c>
      <c r="R182" s="204" t="s">
        <v>75</v>
      </c>
      <c r="S182" s="204" t="s">
        <v>132</v>
      </c>
      <c r="T182" s="204">
        <v>0.3</v>
      </c>
      <c r="U182" s="204">
        <v>27</v>
      </c>
      <c r="V182" s="204">
        <v>130</v>
      </c>
      <c r="W182" s="210" t="s">
        <v>148</v>
      </c>
      <c r="X182" s="371"/>
      <c r="Y182" s="371"/>
      <c r="Z182" s="371"/>
      <c r="AA182" s="371"/>
      <c r="AB182" s="371"/>
      <c r="AC182" s="371"/>
    </row>
    <row r="183" spans="1:29" s="382" customFormat="1" ht="12.75" customHeight="1">
      <c r="A183" s="217"/>
      <c r="B183" s="210" t="s">
        <v>466</v>
      </c>
      <c r="C183" s="209">
        <v>8.5</v>
      </c>
      <c r="D183" s="209"/>
      <c r="E183" s="204"/>
      <c r="F183" s="547"/>
      <c r="G183" s="654">
        <v>4800</v>
      </c>
      <c r="H183" s="378">
        <v>25.4</v>
      </c>
      <c r="I183" s="209">
        <v>40</v>
      </c>
      <c r="J183" s="204" t="s">
        <v>132</v>
      </c>
      <c r="K183" s="204" t="s">
        <v>133</v>
      </c>
      <c r="L183" s="210">
        <v>3.2</v>
      </c>
      <c r="M183" s="209">
        <v>28</v>
      </c>
      <c r="N183" s="204">
        <v>720</v>
      </c>
      <c r="O183" s="319">
        <v>2.61</v>
      </c>
      <c r="P183" s="309" t="s">
        <v>75</v>
      </c>
      <c r="Q183" s="309" t="s">
        <v>67</v>
      </c>
      <c r="R183" s="309" t="s">
        <v>75</v>
      </c>
      <c r="S183" s="309">
        <v>100</v>
      </c>
      <c r="T183" s="309">
        <v>0.36</v>
      </c>
      <c r="U183" s="309">
        <v>31</v>
      </c>
      <c r="V183" s="309">
        <v>139</v>
      </c>
      <c r="W183" s="307" t="s">
        <v>148</v>
      </c>
      <c r="X183" s="371"/>
      <c r="Y183" s="371"/>
      <c r="Z183" s="371"/>
      <c r="AA183" s="371"/>
      <c r="AB183" s="371"/>
      <c r="AC183" s="371"/>
    </row>
    <row r="184" spans="1:29" s="382" customFormat="1" ht="12.75" customHeight="1">
      <c r="A184" s="217"/>
      <c r="B184" s="210" t="s">
        <v>505</v>
      </c>
      <c r="C184" s="215">
        <v>8.06</v>
      </c>
      <c r="D184" s="209"/>
      <c r="E184" s="204"/>
      <c r="F184" s="547"/>
      <c r="G184" s="654">
        <v>5000</v>
      </c>
      <c r="H184" s="378">
        <v>24.6</v>
      </c>
      <c r="I184" s="209">
        <v>60</v>
      </c>
      <c r="J184" s="215" t="s">
        <v>132</v>
      </c>
      <c r="K184" s="215" t="s">
        <v>133</v>
      </c>
      <c r="L184" s="210">
        <v>3.1</v>
      </c>
      <c r="M184" s="205">
        <v>48</v>
      </c>
      <c r="N184" s="215">
        <v>690</v>
      </c>
      <c r="O184" s="205">
        <v>1.42</v>
      </c>
      <c r="P184" s="215">
        <v>0.7</v>
      </c>
      <c r="Q184" s="215" t="s">
        <v>193</v>
      </c>
      <c r="R184" s="215" t="s">
        <v>193</v>
      </c>
      <c r="S184" s="215" t="s">
        <v>96</v>
      </c>
      <c r="T184" s="215">
        <v>0.09</v>
      </c>
      <c r="U184" s="215">
        <v>2.4</v>
      </c>
      <c r="V184" s="215">
        <v>140</v>
      </c>
      <c r="W184" s="210">
        <v>1</v>
      </c>
      <c r="X184" s="371"/>
      <c r="Y184" s="371"/>
      <c r="Z184" s="371"/>
      <c r="AA184" s="371"/>
      <c r="AB184" s="371"/>
      <c r="AC184" s="371"/>
    </row>
    <row r="185" spans="1:29" s="382" customFormat="1" ht="6" customHeight="1">
      <c r="A185" s="596"/>
      <c r="B185" s="544"/>
      <c r="C185" s="542"/>
      <c r="D185" s="542"/>
      <c r="E185" s="543"/>
      <c r="F185" s="603"/>
      <c r="G185" s="653"/>
      <c r="H185" s="558"/>
      <c r="I185" s="542"/>
      <c r="J185" s="543"/>
      <c r="K185" s="543"/>
      <c r="L185" s="544"/>
      <c r="M185" s="542"/>
      <c r="N185" s="543"/>
      <c r="O185" s="542"/>
      <c r="P185" s="543"/>
      <c r="Q185" s="543"/>
      <c r="R185" s="543"/>
      <c r="S185" s="543"/>
      <c r="T185" s="543"/>
      <c r="U185" s="543"/>
      <c r="V185" s="543"/>
      <c r="W185" s="544"/>
      <c r="X185" s="371"/>
      <c r="Y185" s="371"/>
      <c r="Z185" s="371"/>
      <c r="AA185" s="371"/>
      <c r="AB185" s="371"/>
      <c r="AC185" s="371"/>
    </row>
    <row r="186" spans="1:29" s="382" customFormat="1" ht="12.75" customHeight="1">
      <c r="A186" s="602" t="s">
        <v>170</v>
      </c>
      <c r="B186" s="210" t="s">
        <v>196</v>
      </c>
      <c r="C186" s="209">
        <v>7.57</v>
      </c>
      <c r="D186" s="209"/>
      <c r="E186" s="204"/>
      <c r="F186" s="547"/>
      <c r="G186" s="607">
        <v>1300</v>
      </c>
      <c r="H186" s="215">
        <v>13.4</v>
      </c>
      <c r="I186" s="209">
        <v>40</v>
      </c>
      <c r="J186" s="204">
        <v>350</v>
      </c>
      <c r="K186" s="204" t="s">
        <v>133</v>
      </c>
      <c r="L186" s="210">
        <v>25.6</v>
      </c>
      <c r="M186" s="482">
        <v>310</v>
      </c>
      <c r="N186" s="204">
        <v>1100</v>
      </c>
      <c r="O186" s="209">
        <v>4.5</v>
      </c>
      <c r="P186" s="204" t="s">
        <v>75</v>
      </c>
      <c r="Q186" s="204" t="s">
        <v>75</v>
      </c>
      <c r="R186" s="204">
        <v>6</v>
      </c>
      <c r="S186" s="204">
        <v>290</v>
      </c>
      <c r="T186" s="204">
        <v>0.33</v>
      </c>
      <c r="U186" s="204">
        <v>12</v>
      </c>
      <c r="V186" s="204">
        <v>147</v>
      </c>
      <c r="W186" s="210">
        <v>20</v>
      </c>
      <c r="X186" s="371"/>
      <c r="Y186" s="371"/>
      <c r="Z186" s="371"/>
      <c r="AA186" s="371"/>
      <c r="AB186" s="371"/>
      <c r="AC186" s="371"/>
    </row>
    <row r="187" spans="1:29" s="382" customFormat="1" ht="12.75" customHeight="1">
      <c r="A187" s="217"/>
      <c r="B187" s="210" t="s">
        <v>198</v>
      </c>
      <c r="C187" s="209">
        <v>7.13</v>
      </c>
      <c r="D187" s="209"/>
      <c r="E187" s="204"/>
      <c r="F187" s="547"/>
      <c r="G187" s="607">
        <v>1300</v>
      </c>
      <c r="H187" s="215">
        <v>12.8</v>
      </c>
      <c r="I187" s="209" t="s">
        <v>140</v>
      </c>
      <c r="J187" s="204">
        <v>570</v>
      </c>
      <c r="K187" s="204">
        <v>8</v>
      </c>
      <c r="L187" s="210">
        <v>36.6</v>
      </c>
      <c r="M187" s="209" t="s">
        <v>137</v>
      </c>
      <c r="N187" s="204">
        <v>290</v>
      </c>
      <c r="O187" s="209">
        <v>4.34</v>
      </c>
      <c r="P187" s="204" t="s">
        <v>529</v>
      </c>
      <c r="Q187" s="204" t="s">
        <v>530</v>
      </c>
      <c r="R187" s="204" t="s">
        <v>140</v>
      </c>
      <c r="S187" s="204" t="s">
        <v>139</v>
      </c>
      <c r="T187" s="204">
        <v>0.23</v>
      </c>
      <c r="U187" s="204" t="s">
        <v>138</v>
      </c>
      <c r="V187" s="204">
        <v>142</v>
      </c>
      <c r="W187" s="210" t="s">
        <v>140</v>
      </c>
      <c r="X187" s="371"/>
      <c r="Y187" s="371"/>
      <c r="Z187" s="371"/>
      <c r="AA187" s="371"/>
      <c r="AB187" s="371"/>
      <c r="AC187" s="371"/>
    </row>
    <row r="188" spans="1:29" s="382" customFormat="1" ht="12.75" customHeight="1">
      <c r="A188" s="217"/>
      <c r="B188" s="210" t="s">
        <v>201</v>
      </c>
      <c r="C188" s="209">
        <v>7.37</v>
      </c>
      <c r="D188" s="209"/>
      <c r="E188" s="204"/>
      <c r="F188" s="547"/>
      <c r="G188" s="607">
        <v>1100</v>
      </c>
      <c r="H188" s="215">
        <v>12.4</v>
      </c>
      <c r="I188" s="209">
        <v>170</v>
      </c>
      <c r="J188" s="204">
        <v>720</v>
      </c>
      <c r="K188" s="204" t="s">
        <v>133</v>
      </c>
      <c r="L188" s="210">
        <v>41.5</v>
      </c>
      <c r="M188" s="209">
        <v>80</v>
      </c>
      <c r="N188" s="204">
        <v>430</v>
      </c>
      <c r="O188" s="209">
        <v>5.88</v>
      </c>
      <c r="P188" s="204" t="s">
        <v>75</v>
      </c>
      <c r="Q188" s="204" t="s">
        <v>75</v>
      </c>
      <c r="R188" s="204">
        <v>7</v>
      </c>
      <c r="S188" s="204" t="s">
        <v>132</v>
      </c>
      <c r="T188" s="204">
        <v>0.42</v>
      </c>
      <c r="U188" s="204">
        <v>2</v>
      </c>
      <c r="V188" s="204">
        <v>163</v>
      </c>
      <c r="W188" s="210">
        <v>8</v>
      </c>
      <c r="X188" s="371"/>
      <c r="Y188" s="371"/>
      <c r="Z188" s="371"/>
      <c r="AA188" s="371"/>
      <c r="AB188" s="371"/>
      <c r="AC188" s="371"/>
    </row>
    <row r="189" spans="1:29" s="382" customFormat="1" ht="12.75" customHeight="1">
      <c r="A189" s="217"/>
      <c r="B189" s="210" t="s">
        <v>155</v>
      </c>
      <c r="C189" s="209">
        <v>7.51</v>
      </c>
      <c r="D189" s="209"/>
      <c r="E189" s="204"/>
      <c r="F189" s="547"/>
      <c r="G189" s="607">
        <v>1100</v>
      </c>
      <c r="H189" s="215">
        <v>12.9</v>
      </c>
      <c r="I189" s="209" t="s">
        <v>43</v>
      </c>
      <c r="J189" s="204">
        <v>570</v>
      </c>
      <c r="K189" s="204" t="s">
        <v>133</v>
      </c>
      <c r="L189" s="210">
        <v>30.8</v>
      </c>
      <c r="M189" s="209" t="s">
        <v>132</v>
      </c>
      <c r="N189" s="204">
        <v>280</v>
      </c>
      <c r="O189" s="209">
        <v>5.24</v>
      </c>
      <c r="P189" s="204" t="s">
        <v>529</v>
      </c>
      <c r="Q189" s="204" t="s">
        <v>530</v>
      </c>
      <c r="R189" s="204" t="s">
        <v>140</v>
      </c>
      <c r="S189" s="204" t="s">
        <v>96</v>
      </c>
      <c r="T189" s="204">
        <v>0.28999999999999998</v>
      </c>
      <c r="U189" s="204" t="s">
        <v>138</v>
      </c>
      <c r="V189" s="204">
        <v>130</v>
      </c>
      <c r="W189" s="210" t="s">
        <v>148</v>
      </c>
      <c r="X189" s="371"/>
      <c r="Y189" s="371"/>
      <c r="Z189" s="371"/>
      <c r="AA189" s="371"/>
      <c r="AB189" s="371"/>
      <c r="AC189" s="371"/>
    </row>
    <row r="190" spans="1:29" s="382" customFormat="1" ht="12.75" customHeight="1">
      <c r="A190" s="217"/>
      <c r="B190" s="210" t="s">
        <v>317</v>
      </c>
      <c r="C190" s="209">
        <v>7.75</v>
      </c>
      <c r="D190" s="209" t="e">
        <f>+#REF!/61.02+H190/35.45+L190/96.06/2</f>
        <v>#REF!</v>
      </c>
      <c r="E190" s="204" t="e">
        <f>+O190/20.04+T190/24.31/2+#REF!/39.1+#REF!/22.99</f>
        <v>#REF!</v>
      </c>
      <c r="F190" s="547"/>
      <c r="G190" s="607">
        <v>1100</v>
      </c>
      <c r="H190" s="215">
        <v>12.3</v>
      </c>
      <c r="I190" s="209" t="s">
        <v>96</v>
      </c>
      <c r="J190" s="204">
        <v>360</v>
      </c>
      <c r="K190" s="204">
        <v>15</v>
      </c>
      <c r="L190" s="210">
        <v>42.5</v>
      </c>
      <c r="M190" s="209">
        <v>43</v>
      </c>
      <c r="N190" s="204">
        <v>330</v>
      </c>
      <c r="O190" s="209">
        <v>6.41</v>
      </c>
      <c r="P190" s="204" t="s">
        <v>75</v>
      </c>
      <c r="Q190" s="204" t="s">
        <v>75</v>
      </c>
      <c r="R190" s="204">
        <v>4</v>
      </c>
      <c r="S190" s="204" t="s">
        <v>132</v>
      </c>
      <c r="T190" s="204">
        <v>0.28000000000000003</v>
      </c>
      <c r="U190" s="204">
        <v>11</v>
      </c>
      <c r="V190" s="204">
        <v>125</v>
      </c>
      <c r="W190" s="210">
        <v>11</v>
      </c>
      <c r="X190" s="371"/>
      <c r="Y190" s="371"/>
      <c r="Z190" s="371"/>
      <c r="AA190" s="371"/>
      <c r="AB190" s="371"/>
      <c r="AC190" s="371"/>
    </row>
    <row r="191" spans="1:29" s="382" customFormat="1" ht="12.75" customHeight="1">
      <c r="A191" s="217"/>
      <c r="B191" s="210" t="s">
        <v>335</v>
      </c>
      <c r="C191" s="209">
        <v>7</v>
      </c>
      <c r="D191" s="209"/>
      <c r="E191" s="204"/>
      <c r="F191" s="547"/>
      <c r="G191" s="607">
        <v>1000</v>
      </c>
      <c r="H191" s="215">
        <v>12.3</v>
      </c>
      <c r="I191" s="209" t="s">
        <v>96</v>
      </c>
      <c r="J191" s="204">
        <v>200</v>
      </c>
      <c r="K191" s="204" t="s">
        <v>133</v>
      </c>
      <c r="L191" s="210">
        <v>50.6</v>
      </c>
      <c r="M191" s="209">
        <v>42</v>
      </c>
      <c r="N191" s="204">
        <v>410</v>
      </c>
      <c r="O191" s="209">
        <v>5.22</v>
      </c>
      <c r="P191" s="204">
        <v>1</v>
      </c>
      <c r="Q191" s="204" t="s">
        <v>75</v>
      </c>
      <c r="R191" s="204">
        <v>3</v>
      </c>
      <c r="S191" s="204" t="s">
        <v>132</v>
      </c>
      <c r="T191" s="204">
        <v>0.33</v>
      </c>
      <c r="U191" s="204">
        <v>1</v>
      </c>
      <c r="V191" s="204">
        <v>174</v>
      </c>
      <c r="W191" s="210">
        <v>11</v>
      </c>
      <c r="X191" s="371"/>
      <c r="Y191" s="371"/>
      <c r="Z191" s="371"/>
      <c r="AA191" s="371"/>
      <c r="AB191" s="371"/>
      <c r="AC191" s="371"/>
    </row>
    <row r="192" spans="1:29" s="382" customFormat="1" ht="12.75" customHeight="1">
      <c r="A192" s="217"/>
      <c r="B192" s="210" t="s">
        <v>392</v>
      </c>
      <c r="C192" s="209">
        <v>7.31</v>
      </c>
      <c r="D192" s="209"/>
      <c r="E192" s="204"/>
      <c r="F192" s="547"/>
      <c r="G192" s="607">
        <v>1100</v>
      </c>
      <c r="H192" s="215">
        <v>11.2</v>
      </c>
      <c r="I192" s="209">
        <v>160</v>
      </c>
      <c r="J192" s="204" t="s">
        <v>132</v>
      </c>
      <c r="K192" s="204">
        <v>3</v>
      </c>
      <c r="L192" s="210">
        <v>50.5</v>
      </c>
      <c r="M192" s="209">
        <v>34</v>
      </c>
      <c r="N192" s="204">
        <v>310</v>
      </c>
      <c r="O192" s="209">
        <v>4.6399999999999997</v>
      </c>
      <c r="P192" s="204" t="s">
        <v>75</v>
      </c>
      <c r="Q192" s="204" t="s">
        <v>75</v>
      </c>
      <c r="R192" s="204">
        <v>2</v>
      </c>
      <c r="S192" s="204" t="s">
        <v>132</v>
      </c>
      <c r="T192" s="204">
        <v>0.3</v>
      </c>
      <c r="U192" s="204" t="s">
        <v>75</v>
      </c>
      <c r="V192" s="204">
        <v>168</v>
      </c>
      <c r="W192" s="210">
        <v>8</v>
      </c>
      <c r="X192" s="371"/>
      <c r="Y192" s="371"/>
      <c r="Z192" s="371"/>
      <c r="AA192" s="371"/>
      <c r="AB192" s="371"/>
      <c r="AC192" s="371"/>
    </row>
    <row r="193" spans="1:212" s="382" customFormat="1" ht="12.75" customHeight="1">
      <c r="A193" s="217"/>
      <c r="B193" s="210" t="s">
        <v>426</v>
      </c>
      <c r="C193" s="319">
        <v>7.67</v>
      </c>
      <c r="D193" s="319"/>
      <c r="E193" s="309"/>
      <c r="F193" s="620"/>
      <c r="G193" s="621">
        <v>1400</v>
      </c>
      <c r="H193" s="305">
        <v>12.2</v>
      </c>
      <c r="I193" s="319" t="s">
        <v>96</v>
      </c>
      <c r="J193" s="309">
        <v>210</v>
      </c>
      <c r="K193" s="309" t="s">
        <v>133</v>
      </c>
      <c r="L193" s="307">
        <v>46.4</v>
      </c>
      <c r="M193" s="319">
        <v>15</v>
      </c>
      <c r="N193" s="309">
        <v>380</v>
      </c>
      <c r="O193" s="319">
        <v>5.86</v>
      </c>
      <c r="P193" s="309" t="s">
        <v>75</v>
      </c>
      <c r="Q193" s="309" t="s">
        <v>75</v>
      </c>
      <c r="R193" s="309">
        <v>1</v>
      </c>
      <c r="S193" s="309" t="s">
        <v>132</v>
      </c>
      <c r="T193" s="215">
        <v>0.4</v>
      </c>
      <c r="U193" s="378" t="s">
        <v>75</v>
      </c>
      <c r="V193" s="487">
        <v>213</v>
      </c>
      <c r="W193" s="307" t="s">
        <v>148</v>
      </c>
      <c r="X193" s="370"/>
      <c r="Y193" s="371"/>
      <c r="Z193" s="371"/>
      <c r="AA193" s="371"/>
      <c r="AB193" s="371"/>
      <c r="AC193" s="371"/>
    </row>
    <row r="194" spans="1:212" s="10" customFormat="1" ht="12.75" customHeight="1">
      <c r="A194" s="217"/>
      <c r="B194" s="208" t="s">
        <v>466</v>
      </c>
      <c r="C194" s="378">
        <v>7.65</v>
      </c>
      <c r="D194" s="204"/>
      <c r="E194" s="204"/>
      <c r="F194" s="204"/>
      <c r="G194" s="607">
        <v>1300</v>
      </c>
      <c r="H194" s="215">
        <v>12.2</v>
      </c>
      <c r="I194" s="378" t="s">
        <v>96</v>
      </c>
      <c r="J194" s="215">
        <v>220</v>
      </c>
      <c r="K194" s="215">
        <v>3</v>
      </c>
      <c r="L194" s="210">
        <v>48.8</v>
      </c>
      <c r="M194" s="215">
        <v>19</v>
      </c>
      <c r="N194" s="215">
        <v>370</v>
      </c>
      <c r="O194" s="215">
        <v>5.55</v>
      </c>
      <c r="P194" s="215" t="s">
        <v>75</v>
      </c>
      <c r="Q194" s="215" t="s">
        <v>67</v>
      </c>
      <c r="R194" s="215">
        <v>1</v>
      </c>
      <c r="S194" s="215" t="s">
        <v>132</v>
      </c>
      <c r="T194" s="550">
        <v>0.3</v>
      </c>
      <c r="U194" s="378" t="s">
        <v>75</v>
      </c>
      <c r="V194" s="215">
        <v>191</v>
      </c>
      <c r="W194" s="210" t="s">
        <v>148</v>
      </c>
      <c r="X194" s="373"/>
      <c r="Y194" s="371"/>
      <c r="Z194" s="371"/>
      <c r="AA194" s="371"/>
      <c r="AB194" s="371"/>
      <c r="AC194" s="371"/>
      <c r="AD194" s="371"/>
      <c r="AE194" s="371"/>
      <c r="AF194" s="371"/>
      <c r="AG194" s="371"/>
      <c r="AH194" s="371"/>
      <c r="AI194" s="371"/>
      <c r="AJ194" s="371"/>
      <c r="AK194" s="371"/>
      <c r="AL194" s="371"/>
      <c r="AM194" s="371"/>
      <c r="AN194" s="371"/>
      <c r="AO194" s="371"/>
      <c r="AP194" s="371"/>
      <c r="AQ194" s="371"/>
      <c r="AR194" s="371"/>
      <c r="AS194" s="371"/>
      <c r="AT194" s="371"/>
      <c r="AU194" s="371"/>
      <c r="AV194" s="371"/>
      <c r="AW194" s="371"/>
      <c r="AX194" s="371"/>
      <c r="AY194" s="371"/>
      <c r="AZ194" s="371"/>
      <c r="BA194" s="371"/>
      <c r="BB194" s="371"/>
      <c r="BC194" s="371"/>
      <c r="BD194" s="371"/>
      <c r="BE194" s="371"/>
      <c r="BF194" s="371"/>
      <c r="BG194" s="371"/>
      <c r="BH194" s="371"/>
      <c r="BI194" s="371"/>
      <c r="BJ194" s="371"/>
      <c r="BK194" s="371"/>
      <c r="BL194" s="371"/>
      <c r="BM194" s="371"/>
      <c r="BN194" s="371"/>
      <c r="BO194" s="371"/>
      <c r="BP194" s="371"/>
      <c r="BQ194" s="371"/>
      <c r="BR194" s="371"/>
      <c r="BS194" s="371"/>
      <c r="BT194" s="371"/>
      <c r="BU194" s="371"/>
      <c r="BV194" s="371"/>
      <c r="BW194" s="371"/>
      <c r="BX194" s="371"/>
      <c r="BY194" s="371"/>
      <c r="BZ194" s="371"/>
      <c r="CA194" s="371"/>
      <c r="CB194" s="371"/>
      <c r="CC194" s="371"/>
      <c r="CD194" s="371"/>
      <c r="CE194" s="371"/>
      <c r="CF194" s="371"/>
      <c r="CG194" s="371"/>
      <c r="CH194" s="371"/>
      <c r="CI194" s="371"/>
      <c r="CJ194" s="371"/>
      <c r="CK194" s="371"/>
      <c r="CL194" s="371"/>
      <c r="CM194" s="371"/>
      <c r="CN194" s="371"/>
      <c r="CO194" s="371"/>
      <c r="CP194" s="371"/>
      <c r="CQ194" s="371"/>
      <c r="CR194" s="371"/>
      <c r="CS194" s="371"/>
      <c r="CT194" s="371"/>
      <c r="CU194" s="371"/>
      <c r="CV194" s="371"/>
      <c r="CW194" s="371"/>
      <c r="CX194" s="371"/>
      <c r="CY194" s="371"/>
      <c r="CZ194" s="371"/>
      <c r="DA194" s="371"/>
      <c r="DB194" s="371"/>
      <c r="DC194" s="371"/>
      <c r="DD194" s="371"/>
      <c r="DE194" s="371"/>
      <c r="DF194" s="371"/>
      <c r="DG194" s="371"/>
      <c r="DH194" s="371"/>
      <c r="DI194" s="371"/>
      <c r="DJ194" s="371"/>
      <c r="DK194" s="371"/>
      <c r="DL194" s="371"/>
      <c r="DM194" s="371"/>
      <c r="DN194" s="371"/>
      <c r="DO194" s="371"/>
      <c r="DP194" s="371"/>
      <c r="DQ194" s="371"/>
      <c r="DR194" s="371"/>
      <c r="DS194" s="371"/>
      <c r="DT194" s="371"/>
      <c r="DU194" s="371"/>
      <c r="DV194" s="371"/>
      <c r="DW194" s="371"/>
      <c r="DX194" s="371"/>
      <c r="DY194" s="371"/>
      <c r="DZ194" s="371"/>
      <c r="EA194" s="371"/>
      <c r="EB194" s="371"/>
      <c r="EC194" s="371"/>
      <c r="ED194" s="371"/>
      <c r="EE194" s="371"/>
      <c r="EF194" s="371"/>
      <c r="EG194" s="371"/>
      <c r="EH194" s="371"/>
      <c r="EI194" s="371"/>
      <c r="EJ194" s="371"/>
      <c r="EK194" s="371"/>
      <c r="EL194" s="371"/>
      <c r="EM194" s="371"/>
      <c r="EN194" s="371"/>
      <c r="EO194" s="371"/>
      <c r="EP194" s="371"/>
      <c r="EQ194" s="371"/>
      <c r="ER194" s="371"/>
      <c r="ES194" s="371"/>
      <c r="ET194" s="371"/>
      <c r="EU194" s="371"/>
      <c r="EV194" s="371"/>
      <c r="EW194" s="371"/>
      <c r="EX194" s="371"/>
      <c r="EY194" s="371"/>
      <c r="EZ194" s="371"/>
      <c r="FA194" s="371"/>
      <c r="FB194" s="371"/>
      <c r="FC194" s="371"/>
      <c r="FD194" s="371"/>
      <c r="FE194" s="371"/>
      <c r="FF194" s="371"/>
      <c r="FG194" s="371"/>
      <c r="FH194" s="371"/>
      <c r="FI194" s="371"/>
      <c r="FJ194" s="371"/>
      <c r="FK194" s="371"/>
      <c r="FL194" s="371"/>
      <c r="FM194" s="371"/>
      <c r="FN194" s="371"/>
      <c r="FO194" s="371"/>
      <c r="FP194" s="371"/>
      <c r="FQ194" s="371"/>
      <c r="FR194" s="371"/>
      <c r="FS194" s="371"/>
      <c r="FT194" s="371"/>
      <c r="FU194" s="371"/>
      <c r="FV194" s="371"/>
      <c r="FW194" s="371"/>
      <c r="FX194" s="371"/>
      <c r="FY194" s="371"/>
      <c r="FZ194" s="371"/>
      <c r="GA194" s="371"/>
      <c r="GB194" s="371"/>
    </row>
    <row r="195" spans="1:212" s="10" customFormat="1" ht="12.75" customHeight="1">
      <c r="A195" s="203"/>
      <c r="B195" s="210" t="s">
        <v>504</v>
      </c>
      <c r="C195" s="215">
        <v>7.74</v>
      </c>
      <c r="D195" s="209"/>
      <c r="E195" s="204"/>
      <c r="F195" s="204"/>
      <c r="G195" s="215">
        <v>940</v>
      </c>
      <c r="H195" s="215">
        <v>11.3</v>
      </c>
      <c r="I195" s="209">
        <v>160</v>
      </c>
      <c r="J195" s="215">
        <v>510</v>
      </c>
      <c r="K195" s="215" t="s">
        <v>133</v>
      </c>
      <c r="L195" s="210">
        <v>54.9</v>
      </c>
      <c r="M195" s="215">
        <v>6</v>
      </c>
      <c r="N195" s="215">
        <v>380</v>
      </c>
      <c r="O195" s="205">
        <v>10.3</v>
      </c>
      <c r="P195" s="215">
        <v>0.3</v>
      </c>
      <c r="Q195" s="215" t="s">
        <v>193</v>
      </c>
      <c r="R195" s="215">
        <v>0.4</v>
      </c>
      <c r="S195" s="215" t="s">
        <v>96</v>
      </c>
      <c r="T195" s="215">
        <v>0.73</v>
      </c>
      <c r="U195" s="215">
        <v>31</v>
      </c>
      <c r="V195" s="215">
        <v>161</v>
      </c>
      <c r="W195" s="210">
        <v>6</v>
      </c>
      <c r="X195" s="373"/>
      <c r="Y195" s="371"/>
      <c r="Z195" s="371"/>
      <c r="AA195" s="371"/>
      <c r="AB195" s="371"/>
      <c r="AC195" s="371"/>
      <c r="AD195" s="371"/>
      <c r="AE195" s="371"/>
      <c r="AF195" s="371"/>
      <c r="AG195" s="371"/>
      <c r="AH195" s="371"/>
      <c r="AI195" s="371"/>
      <c r="AJ195" s="371"/>
      <c r="AK195" s="371"/>
      <c r="AL195" s="371"/>
      <c r="AM195" s="371"/>
      <c r="AN195" s="371"/>
      <c r="AO195" s="371"/>
      <c r="AP195" s="371"/>
      <c r="AQ195" s="371"/>
      <c r="AR195" s="371"/>
      <c r="AS195" s="371"/>
      <c r="AT195" s="371"/>
      <c r="AU195" s="371"/>
      <c r="AV195" s="371"/>
      <c r="AW195" s="371"/>
      <c r="AX195" s="371"/>
      <c r="AY195" s="371"/>
      <c r="AZ195" s="371"/>
      <c r="BA195" s="371"/>
      <c r="BB195" s="371"/>
      <c r="BC195" s="371"/>
      <c r="BD195" s="371"/>
      <c r="BE195" s="371"/>
      <c r="BF195" s="371"/>
      <c r="BG195" s="371"/>
      <c r="BH195" s="371"/>
      <c r="BI195" s="371"/>
      <c r="BJ195" s="371"/>
      <c r="BK195" s="371"/>
      <c r="BL195" s="371"/>
      <c r="BM195" s="371"/>
      <c r="BN195" s="371"/>
      <c r="BO195" s="371"/>
      <c r="BP195" s="371"/>
      <c r="BQ195" s="371"/>
      <c r="BR195" s="371"/>
      <c r="BS195" s="371"/>
      <c r="BT195" s="371"/>
      <c r="BU195" s="371"/>
      <c r="BV195" s="371"/>
      <c r="BW195" s="371"/>
      <c r="BX195" s="371"/>
      <c r="BY195" s="371"/>
      <c r="BZ195" s="371"/>
      <c r="CA195" s="371"/>
      <c r="CB195" s="371"/>
      <c r="CC195" s="371"/>
      <c r="CD195" s="371"/>
      <c r="CE195" s="371"/>
      <c r="CF195" s="371"/>
      <c r="CG195" s="371"/>
      <c r="CH195" s="371"/>
      <c r="CI195" s="371"/>
      <c r="CJ195" s="371"/>
      <c r="CK195" s="371"/>
      <c r="CL195" s="371"/>
      <c r="CM195" s="371"/>
      <c r="CN195" s="371"/>
      <c r="CO195" s="371"/>
      <c r="CP195" s="371"/>
      <c r="CQ195" s="371"/>
      <c r="CR195" s="371"/>
      <c r="CS195" s="371"/>
      <c r="CT195" s="371"/>
      <c r="CU195" s="371"/>
      <c r="CV195" s="371"/>
      <c r="CW195" s="371"/>
      <c r="CX195" s="371"/>
      <c r="CY195" s="371"/>
      <c r="CZ195" s="371"/>
      <c r="DA195" s="371"/>
      <c r="DB195" s="371"/>
      <c r="DC195" s="371"/>
      <c r="DD195" s="371"/>
      <c r="DE195" s="371"/>
      <c r="DF195" s="371"/>
      <c r="DG195" s="371"/>
      <c r="DH195" s="371"/>
      <c r="DI195" s="371"/>
      <c r="DJ195" s="371"/>
      <c r="DK195" s="371"/>
      <c r="DL195" s="371"/>
      <c r="DM195" s="371"/>
      <c r="DN195" s="371"/>
      <c r="DO195" s="371"/>
      <c r="DP195" s="371"/>
      <c r="DQ195" s="371"/>
      <c r="DR195" s="371"/>
      <c r="DS195" s="371"/>
      <c r="DT195" s="371"/>
      <c r="DU195" s="371"/>
      <c r="DV195" s="371"/>
      <c r="DW195" s="371"/>
      <c r="DX195" s="371"/>
      <c r="DY195" s="371"/>
      <c r="DZ195" s="371"/>
      <c r="EA195" s="371"/>
      <c r="EB195" s="371"/>
      <c r="EC195" s="371"/>
      <c r="ED195" s="371"/>
      <c r="EE195" s="371"/>
      <c r="EF195" s="371"/>
      <c r="EG195" s="371"/>
      <c r="EH195" s="371"/>
      <c r="EI195" s="371"/>
      <c r="EJ195" s="371"/>
      <c r="EK195" s="371"/>
      <c r="EL195" s="371"/>
      <c r="EM195" s="371"/>
      <c r="EN195" s="371"/>
      <c r="EO195" s="371"/>
      <c r="EP195" s="371"/>
      <c r="EQ195" s="371"/>
      <c r="ER195" s="371"/>
      <c r="ES195" s="371"/>
      <c r="ET195" s="371"/>
      <c r="EU195" s="371"/>
      <c r="EV195" s="371"/>
      <c r="EW195" s="371"/>
      <c r="EX195" s="371"/>
      <c r="EY195" s="371"/>
      <c r="EZ195" s="371"/>
      <c r="FA195" s="371"/>
      <c r="FB195" s="371"/>
      <c r="FC195" s="371"/>
      <c r="FD195" s="371"/>
      <c r="FE195" s="371"/>
      <c r="FF195" s="371"/>
      <c r="FG195" s="371"/>
      <c r="FH195" s="371"/>
      <c r="FI195" s="371"/>
      <c r="FJ195" s="371"/>
      <c r="FK195" s="371"/>
      <c r="FL195" s="371"/>
      <c r="FM195" s="371"/>
      <c r="FN195" s="371"/>
      <c r="FO195" s="371"/>
      <c r="FP195" s="371"/>
      <c r="FQ195" s="371"/>
      <c r="FR195" s="371"/>
      <c r="FS195" s="371"/>
      <c r="FT195" s="371"/>
      <c r="FU195" s="371"/>
      <c r="FV195" s="371"/>
      <c r="FW195" s="371"/>
      <c r="FX195" s="371"/>
      <c r="FY195" s="371"/>
      <c r="FZ195" s="371"/>
      <c r="GA195" s="371"/>
      <c r="GB195" s="371"/>
    </row>
    <row r="196" spans="1:212" s="10" customFormat="1" ht="12.75" customHeight="1">
      <c r="A196" s="84"/>
      <c r="B196" s="111" t="s">
        <v>158</v>
      </c>
      <c r="C196" s="124">
        <v>6.78</v>
      </c>
      <c r="D196" s="622"/>
      <c r="E196" s="622"/>
      <c r="F196" s="566"/>
      <c r="G196" s="54" t="s">
        <v>132</v>
      </c>
      <c r="H196" s="117">
        <v>22.4</v>
      </c>
      <c r="I196" s="623">
        <v>450</v>
      </c>
      <c r="J196" s="54" t="s">
        <v>132</v>
      </c>
      <c r="K196" s="117" t="s">
        <v>133</v>
      </c>
      <c r="L196" s="65">
        <v>1.2</v>
      </c>
      <c r="M196" s="68" t="s">
        <v>132</v>
      </c>
      <c r="N196" s="54">
        <v>670</v>
      </c>
      <c r="O196" s="68">
        <v>75.8</v>
      </c>
      <c r="P196" s="54" t="s">
        <v>529</v>
      </c>
      <c r="Q196" s="54" t="s">
        <v>530</v>
      </c>
      <c r="R196" s="176">
        <v>20</v>
      </c>
      <c r="S196" s="506">
        <v>14000</v>
      </c>
      <c r="T196" s="54">
        <v>16.399999999999999</v>
      </c>
      <c r="U196" s="480">
        <v>1300</v>
      </c>
      <c r="V196" s="54">
        <v>199</v>
      </c>
      <c r="W196" s="65" t="s">
        <v>148</v>
      </c>
      <c r="X196" s="370"/>
      <c r="Y196" s="371"/>
      <c r="Z196" s="371"/>
      <c r="AA196" s="371"/>
      <c r="AB196" s="371"/>
      <c r="AC196" s="371"/>
      <c r="AD196" s="371"/>
      <c r="AE196" s="371"/>
      <c r="AF196" s="371"/>
      <c r="AG196" s="371"/>
      <c r="AH196" s="371"/>
      <c r="AI196" s="371"/>
      <c r="AJ196" s="371"/>
      <c r="AK196" s="371"/>
      <c r="AL196" s="371"/>
      <c r="AM196" s="371"/>
      <c r="AN196" s="371"/>
      <c r="AO196" s="371"/>
      <c r="AP196" s="371"/>
      <c r="AQ196" s="371"/>
      <c r="AR196" s="371"/>
      <c r="AS196" s="371"/>
      <c r="AT196" s="371"/>
      <c r="AU196" s="371"/>
      <c r="AV196" s="371"/>
      <c r="AW196" s="371"/>
      <c r="AX196" s="371"/>
      <c r="AY196" s="371"/>
      <c r="AZ196" s="371"/>
      <c r="BA196" s="371"/>
      <c r="BB196" s="371"/>
      <c r="BC196" s="371"/>
      <c r="BD196" s="371"/>
      <c r="BE196" s="371"/>
      <c r="BF196" s="371"/>
      <c r="BG196" s="371"/>
      <c r="BH196" s="371"/>
      <c r="BI196" s="371"/>
      <c r="BJ196" s="371"/>
      <c r="BK196" s="371"/>
      <c r="BL196" s="371"/>
      <c r="BM196" s="371"/>
      <c r="BN196" s="371"/>
      <c r="BO196" s="371"/>
      <c r="BP196" s="371"/>
      <c r="BQ196" s="371"/>
      <c r="BR196" s="371"/>
      <c r="BS196" s="371"/>
      <c r="BT196" s="371"/>
      <c r="BU196" s="371"/>
      <c r="BV196" s="371"/>
      <c r="BW196" s="371"/>
      <c r="BX196" s="371"/>
      <c r="BY196" s="371"/>
      <c r="BZ196" s="371"/>
      <c r="CA196" s="371"/>
      <c r="CB196" s="371"/>
      <c r="CC196" s="371"/>
      <c r="CD196" s="371"/>
      <c r="CE196" s="371"/>
      <c r="CF196" s="371"/>
      <c r="CG196" s="371"/>
      <c r="CH196" s="371"/>
      <c r="CI196" s="371"/>
      <c r="CJ196" s="371"/>
      <c r="CK196" s="371"/>
      <c r="CL196" s="371"/>
      <c r="CM196" s="371"/>
      <c r="CN196" s="371"/>
      <c r="CO196" s="371"/>
      <c r="CP196" s="371"/>
      <c r="CQ196" s="371"/>
      <c r="CR196" s="371"/>
      <c r="CS196" s="371"/>
      <c r="CT196" s="371"/>
      <c r="CU196" s="371"/>
      <c r="CV196" s="371"/>
      <c r="CW196" s="371"/>
      <c r="CX196" s="371"/>
      <c r="CY196" s="371"/>
      <c r="CZ196" s="371"/>
      <c r="DA196" s="371"/>
      <c r="DB196" s="371"/>
      <c r="DC196" s="371"/>
      <c r="DD196" s="371"/>
      <c r="DE196" s="371"/>
      <c r="DF196" s="371"/>
      <c r="DG196" s="371"/>
      <c r="DH196" s="371"/>
      <c r="DI196" s="371"/>
      <c r="DJ196" s="371"/>
      <c r="DK196" s="371"/>
      <c r="DL196" s="371"/>
      <c r="DM196" s="371"/>
      <c r="DN196" s="371"/>
      <c r="DO196" s="371"/>
      <c r="DP196" s="371"/>
      <c r="DQ196" s="371"/>
      <c r="DR196" s="371"/>
      <c r="DS196" s="371"/>
      <c r="DT196" s="371"/>
      <c r="DU196" s="371"/>
      <c r="DV196" s="371"/>
      <c r="DW196" s="371"/>
      <c r="DX196" s="371"/>
      <c r="DY196" s="371"/>
      <c r="DZ196" s="371"/>
      <c r="EA196" s="371"/>
      <c r="EB196" s="371"/>
      <c r="EC196" s="371"/>
      <c r="ED196" s="371"/>
      <c r="EE196" s="371"/>
      <c r="EF196" s="371"/>
      <c r="EG196" s="371"/>
      <c r="EH196" s="371"/>
      <c r="EI196" s="371"/>
      <c r="EJ196" s="371"/>
      <c r="EK196" s="371"/>
      <c r="EL196" s="371"/>
      <c r="EM196" s="371"/>
      <c r="EN196" s="371"/>
      <c r="EO196" s="371"/>
      <c r="EP196" s="371"/>
      <c r="EQ196" s="371"/>
      <c r="ER196" s="371"/>
      <c r="ES196" s="371"/>
      <c r="ET196" s="371"/>
      <c r="EU196" s="371"/>
      <c r="EV196" s="371"/>
      <c r="EW196" s="371"/>
      <c r="EX196" s="371"/>
      <c r="EY196" s="371"/>
      <c r="EZ196" s="371"/>
      <c r="FA196" s="371"/>
      <c r="FB196" s="371"/>
      <c r="FC196" s="371"/>
      <c r="FD196" s="371"/>
      <c r="FE196" s="371"/>
      <c r="FF196" s="371"/>
      <c r="FG196" s="371"/>
      <c r="FH196" s="371"/>
      <c r="FI196" s="371"/>
      <c r="FJ196" s="371"/>
      <c r="FK196" s="371"/>
      <c r="FL196" s="371"/>
      <c r="FM196" s="371"/>
      <c r="FN196" s="371"/>
      <c r="FO196" s="371"/>
      <c r="FP196" s="371"/>
      <c r="FQ196" s="371"/>
      <c r="FR196" s="371"/>
      <c r="FS196" s="371"/>
      <c r="FT196" s="371"/>
      <c r="FU196" s="371"/>
      <c r="FV196" s="371"/>
      <c r="FW196" s="371"/>
      <c r="FX196" s="371"/>
      <c r="FY196" s="371"/>
      <c r="FZ196" s="371"/>
      <c r="GA196" s="371"/>
      <c r="GB196" s="371"/>
      <c r="GC196" s="371"/>
    </row>
    <row r="197" spans="1:212" s="382" customFormat="1" ht="12.75" customHeight="1">
      <c r="A197" s="84"/>
      <c r="B197" s="111" t="s">
        <v>317</v>
      </c>
      <c r="C197" s="157">
        <v>6.88</v>
      </c>
      <c r="D197" s="157"/>
      <c r="E197" s="519"/>
      <c r="F197" s="520"/>
      <c r="G197" s="519" t="s">
        <v>194</v>
      </c>
      <c r="H197" s="129">
        <v>16</v>
      </c>
      <c r="I197" s="157">
        <v>690</v>
      </c>
      <c r="J197" s="519" t="s">
        <v>194</v>
      </c>
      <c r="K197" s="519" t="s">
        <v>133</v>
      </c>
      <c r="L197" s="521" t="s">
        <v>320</v>
      </c>
      <c r="M197" s="519" t="s">
        <v>148</v>
      </c>
      <c r="N197" s="519">
        <v>610</v>
      </c>
      <c r="O197" s="157">
        <v>68.8</v>
      </c>
      <c r="P197" s="519" t="s">
        <v>75</v>
      </c>
      <c r="Q197" s="519">
        <v>3</v>
      </c>
      <c r="R197" s="117" t="s">
        <v>75</v>
      </c>
      <c r="S197" s="506">
        <v>3560</v>
      </c>
      <c r="T197" s="117">
        <v>12.7</v>
      </c>
      <c r="U197" s="506">
        <v>1020</v>
      </c>
      <c r="V197" s="519">
        <v>199</v>
      </c>
      <c r="W197" s="521" t="s">
        <v>148</v>
      </c>
      <c r="X197" s="370"/>
      <c r="Y197" s="371"/>
      <c r="Z197" s="371"/>
      <c r="AA197" s="371"/>
      <c r="AB197" s="371"/>
      <c r="AC197" s="371"/>
    </row>
    <row r="198" spans="1:212" s="382" customFormat="1" ht="12.75" customHeight="1">
      <c r="A198" s="217"/>
      <c r="B198" s="210" t="s">
        <v>335</v>
      </c>
      <c r="C198" s="319">
        <v>6.5</v>
      </c>
      <c r="D198" s="319"/>
      <c r="E198" s="309"/>
      <c r="F198" s="620"/>
      <c r="G198" s="309">
        <v>130</v>
      </c>
      <c r="H198" s="305">
        <v>18.3</v>
      </c>
      <c r="I198" s="319">
        <v>130</v>
      </c>
      <c r="J198" s="309" t="s">
        <v>132</v>
      </c>
      <c r="K198" s="309" t="s">
        <v>133</v>
      </c>
      <c r="L198" s="307" t="s">
        <v>67</v>
      </c>
      <c r="M198" s="319" t="s">
        <v>148</v>
      </c>
      <c r="N198" s="309">
        <v>750</v>
      </c>
      <c r="O198" s="319">
        <v>53.3</v>
      </c>
      <c r="P198" s="309">
        <v>3</v>
      </c>
      <c r="Q198" s="309">
        <v>2</v>
      </c>
      <c r="R198" s="204" t="s">
        <v>75</v>
      </c>
      <c r="S198" s="204">
        <v>130</v>
      </c>
      <c r="T198" s="215">
        <v>10.199999999999999</v>
      </c>
      <c r="U198" s="507">
        <v>830</v>
      </c>
      <c r="V198" s="507">
        <v>265</v>
      </c>
      <c r="W198" s="307">
        <v>13</v>
      </c>
      <c r="X198" s="370"/>
      <c r="Y198" s="371"/>
      <c r="Z198" s="371"/>
      <c r="AA198" s="371"/>
      <c r="AB198" s="371"/>
      <c r="AC198" s="371"/>
    </row>
    <row r="199" spans="1:212" s="403" customFormat="1" ht="12.75" customHeight="1">
      <c r="A199" s="203"/>
      <c r="B199" s="208" t="s">
        <v>466</v>
      </c>
      <c r="C199" s="378">
        <v>6.64</v>
      </c>
      <c r="D199" s="204"/>
      <c r="E199" s="204"/>
      <c r="F199" s="204"/>
      <c r="G199" s="378" t="s">
        <v>132</v>
      </c>
      <c r="H199" s="215">
        <v>12.7</v>
      </c>
      <c r="I199" s="533">
        <v>1100</v>
      </c>
      <c r="J199" s="215" t="s">
        <v>132</v>
      </c>
      <c r="K199" s="215" t="s">
        <v>133</v>
      </c>
      <c r="L199" s="210">
        <v>0.7</v>
      </c>
      <c r="M199" s="215">
        <v>6</v>
      </c>
      <c r="N199" s="215">
        <v>580</v>
      </c>
      <c r="O199" s="215">
        <v>67</v>
      </c>
      <c r="P199" s="215" t="s">
        <v>75</v>
      </c>
      <c r="Q199" s="215">
        <v>3</v>
      </c>
      <c r="R199" s="215" t="s">
        <v>75</v>
      </c>
      <c r="S199" s="215" t="s">
        <v>132</v>
      </c>
      <c r="T199" s="378">
        <v>13.5</v>
      </c>
      <c r="U199" s="486">
        <v>1070</v>
      </c>
      <c r="V199" s="507">
        <v>225</v>
      </c>
      <c r="W199" s="210">
        <v>11</v>
      </c>
      <c r="X199" s="373"/>
      <c r="Y199" s="369"/>
      <c r="Z199" s="369"/>
      <c r="AA199" s="369"/>
      <c r="AB199" s="369"/>
      <c r="AC199" s="369"/>
      <c r="AD199" s="369"/>
      <c r="AE199" s="369"/>
      <c r="AF199" s="369"/>
      <c r="AG199" s="369"/>
      <c r="AH199" s="369"/>
      <c r="AI199" s="369"/>
      <c r="AJ199" s="369"/>
      <c r="AK199" s="369"/>
      <c r="AL199" s="369"/>
      <c r="AM199" s="369"/>
      <c r="AN199" s="369"/>
      <c r="AO199" s="369"/>
      <c r="AP199" s="369"/>
      <c r="AQ199" s="369"/>
      <c r="AR199" s="369"/>
      <c r="AS199" s="369"/>
      <c r="AT199" s="369"/>
      <c r="AU199" s="369"/>
      <c r="AV199" s="369"/>
      <c r="AW199" s="369"/>
      <c r="AX199" s="369"/>
      <c r="AY199" s="369"/>
      <c r="AZ199" s="369"/>
      <c r="BA199" s="369"/>
      <c r="BB199" s="369"/>
      <c r="BC199" s="369"/>
      <c r="BD199" s="369"/>
      <c r="BE199" s="369"/>
      <c r="BF199" s="369"/>
      <c r="BG199" s="369"/>
      <c r="BH199" s="369"/>
      <c r="BI199" s="369"/>
      <c r="BJ199" s="369"/>
      <c r="BK199" s="369"/>
      <c r="BL199" s="369"/>
      <c r="BM199" s="369"/>
      <c r="BN199" s="369"/>
      <c r="BO199" s="369"/>
      <c r="BP199" s="369"/>
      <c r="BQ199" s="369"/>
      <c r="BR199" s="369"/>
      <c r="BS199" s="369"/>
      <c r="BT199" s="369"/>
      <c r="BU199" s="369"/>
      <c r="BV199" s="369"/>
      <c r="BW199" s="369"/>
      <c r="BX199" s="369"/>
      <c r="BY199" s="369"/>
      <c r="BZ199" s="369"/>
      <c r="CA199" s="369"/>
      <c r="CB199" s="369"/>
      <c r="CC199" s="369"/>
      <c r="CD199" s="369"/>
      <c r="CE199" s="369"/>
      <c r="CF199" s="369"/>
      <c r="CG199" s="369"/>
      <c r="CH199" s="369"/>
      <c r="CI199" s="369"/>
      <c r="CJ199" s="369"/>
      <c r="CK199" s="369"/>
      <c r="CL199" s="369"/>
      <c r="CM199" s="369"/>
      <c r="CN199" s="369"/>
      <c r="CO199" s="369"/>
      <c r="CP199" s="369"/>
      <c r="CQ199" s="369"/>
      <c r="CR199" s="369"/>
      <c r="CS199" s="369"/>
      <c r="CT199" s="369"/>
      <c r="CU199" s="369"/>
      <c r="CV199" s="369"/>
      <c r="CW199" s="369"/>
      <c r="CX199" s="369"/>
      <c r="CY199" s="369"/>
      <c r="CZ199" s="369"/>
      <c r="DA199" s="369"/>
      <c r="DB199" s="369"/>
      <c r="DC199" s="369"/>
      <c r="DD199" s="369"/>
      <c r="DE199" s="369"/>
      <c r="DF199" s="369"/>
      <c r="DG199" s="369"/>
      <c r="DH199" s="369"/>
      <c r="DI199" s="369"/>
      <c r="DJ199" s="369"/>
      <c r="DK199" s="369"/>
      <c r="DL199" s="369"/>
      <c r="DM199" s="369"/>
      <c r="DN199" s="369"/>
      <c r="DO199" s="369"/>
      <c r="DP199" s="369"/>
      <c r="DQ199" s="369"/>
      <c r="DR199" s="369"/>
      <c r="DS199" s="369"/>
      <c r="DT199" s="369"/>
      <c r="DU199" s="369"/>
      <c r="DV199" s="369"/>
      <c r="DW199" s="369"/>
      <c r="DX199" s="369"/>
      <c r="DY199" s="369"/>
      <c r="DZ199" s="369"/>
      <c r="EA199" s="369"/>
      <c r="EB199" s="369"/>
      <c r="EC199" s="369"/>
      <c r="ED199" s="369"/>
      <c r="EE199" s="369"/>
      <c r="EF199" s="369"/>
      <c r="EG199" s="369"/>
      <c r="EH199" s="369"/>
      <c r="EI199" s="369"/>
      <c r="EJ199" s="369"/>
      <c r="EK199" s="369"/>
      <c r="EL199" s="369"/>
      <c r="EM199" s="369"/>
      <c r="EN199" s="369"/>
      <c r="EO199" s="369"/>
      <c r="EP199" s="369"/>
      <c r="EQ199" s="369"/>
      <c r="ER199" s="369"/>
      <c r="ES199" s="369"/>
      <c r="ET199" s="369"/>
      <c r="EU199" s="369"/>
      <c r="EV199" s="369"/>
      <c r="EW199" s="369"/>
      <c r="EX199" s="369"/>
      <c r="EY199" s="369"/>
      <c r="EZ199" s="369"/>
      <c r="FA199" s="369"/>
      <c r="FB199" s="369"/>
      <c r="FC199" s="369"/>
      <c r="FD199" s="369"/>
      <c r="FE199" s="369"/>
      <c r="FF199" s="369"/>
      <c r="FG199" s="369"/>
      <c r="FH199" s="369"/>
      <c r="FI199" s="369"/>
      <c r="FJ199" s="369"/>
      <c r="FK199" s="369"/>
      <c r="FL199" s="369"/>
      <c r="FM199" s="369"/>
      <c r="FN199" s="369"/>
      <c r="FO199" s="369"/>
      <c r="FP199" s="369"/>
      <c r="FQ199" s="369"/>
      <c r="FR199" s="369"/>
      <c r="FS199" s="369"/>
      <c r="FT199" s="369"/>
      <c r="FU199" s="369"/>
      <c r="FV199" s="369"/>
      <c r="FW199" s="369"/>
      <c r="FX199" s="369"/>
      <c r="FY199" s="369"/>
      <c r="FZ199" s="369"/>
      <c r="GA199" s="369"/>
      <c r="GB199" s="369"/>
    </row>
    <row r="200" spans="1:212" s="10" customFormat="1" ht="6" customHeight="1">
      <c r="A200" s="596"/>
      <c r="B200" s="662"/>
      <c r="C200" s="597"/>
      <c r="D200" s="597"/>
      <c r="E200" s="598"/>
      <c r="F200" s="598"/>
      <c r="G200" s="597"/>
      <c r="H200" s="663"/>
      <c r="I200" s="664"/>
      <c r="J200" s="598"/>
      <c r="K200" s="598"/>
      <c r="L200" s="559"/>
      <c r="M200" s="597"/>
      <c r="N200" s="598"/>
      <c r="O200" s="597"/>
      <c r="P200" s="598"/>
      <c r="Q200" s="598"/>
      <c r="R200" s="598"/>
      <c r="S200" s="598"/>
      <c r="T200" s="597"/>
      <c r="U200" s="501"/>
      <c r="V200" s="665"/>
      <c r="W200" s="559"/>
      <c r="X200" s="373"/>
      <c r="Y200" s="371"/>
      <c r="Z200" s="371"/>
      <c r="AA200" s="371"/>
      <c r="AB200" s="371"/>
      <c r="AC200" s="371"/>
      <c r="AD200" s="371"/>
      <c r="AE200" s="371"/>
      <c r="AF200" s="371"/>
      <c r="AG200" s="371"/>
      <c r="AH200" s="371"/>
      <c r="AI200" s="371"/>
      <c r="AJ200" s="371"/>
      <c r="AK200" s="371"/>
      <c r="AL200" s="371"/>
      <c r="AM200" s="371"/>
      <c r="AN200" s="371"/>
      <c r="AO200" s="371"/>
      <c r="AP200" s="371"/>
      <c r="AQ200" s="371"/>
      <c r="AR200" s="371"/>
      <c r="AS200" s="371"/>
      <c r="AT200" s="371"/>
      <c r="AU200" s="371"/>
      <c r="AV200" s="371"/>
      <c r="AW200" s="371"/>
      <c r="AX200" s="371"/>
      <c r="AY200" s="371"/>
      <c r="AZ200" s="371"/>
      <c r="BA200" s="371"/>
      <c r="BB200" s="371"/>
      <c r="BC200" s="371"/>
      <c r="BD200" s="371"/>
      <c r="BE200" s="371"/>
      <c r="BF200" s="371"/>
      <c r="BG200" s="371"/>
      <c r="BH200" s="371"/>
      <c r="BI200" s="371"/>
      <c r="BJ200" s="371"/>
      <c r="BK200" s="371"/>
      <c r="BL200" s="371"/>
      <c r="BM200" s="371"/>
      <c r="BN200" s="371"/>
      <c r="BO200" s="371"/>
      <c r="BP200" s="371"/>
      <c r="BQ200" s="371"/>
      <c r="BR200" s="371"/>
      <c r="BS200" s="371"/>
      <c r="BT200" s="371"/>
      <c r="BU200" s="371"/>
      <c r="BV200" s="371"/>
      <c r="BW200" s="371"/>
      <c r="BX200" s="371"/>
      <c r="BY200" s="371"/>
      <c r="BZ200" s="371"/>
      <c r="CA200" s="371"/>
      <c r="CB200" s="371"/>
      <c r="CC200" s="371"/>
      <c r="CD200" s="371"/>
      <c r="CE200" s="371"/>
      <c r="CF200" s="371"/>
      <c r="CG200" s="371"/>
      <c r="CH200" s="371"/>
      <c r="CI200" s="371"/>
      <c r="CJ200" s="371"/>
      <c r="CK200" s="371"/>
      <c r="CL200" s="371"/>
      <c r="CM200" s="371"/>
      <c r="CN200" s="371"/>
      <c r="CO200" s="371"/>
      <c r="CP200" s="371"/>
      <c r="CQ200" s="371"/>
      <c r="CR200" s="371"/>
      <c r="CS200" s="371"/>
      <c r="CT200" s="371"/>
      <c r="CU200" s="371"/>
      <c r="CV200" s="371"/>
      <c r="CW200" s="371"/>
      <c r="CX200" s="371"/>
      <c r="CY200" s="371"/>
      <c r="CZ200" s="371"/>
      <c r="DA200" s="371"/>
      <c r="DB200" s="371"/>
      <c r="DC200" s="371"/>
      <c r="DD200" s="371"/>
      <c r="DE200" s="371"/>
      <c r="DF200" s="371"/>
      <c r="DG200" s="371"/>
      <c r="DH200" s="371"/>
      <c r="DI200" s="371"/>
      <c r="DJ200" s="371"/>
      <c r="DK200" s="371"/>
      <c r="DL200" s="371"/>
      <c r="DM200" s="371"/>
      <c r="DN200" s="371"/>
      <c r="DO200" s="371"/>
      <c r="DP200" s="371"/>
      <c r="DQ200" s="371"/>
      <c r="DR200" s="371"/>
      <c r="DS200" s="371"/>
      <c r="DT200" s="371"/>
      <c r="DU200" s="371"/>
      <c r="DV200" s="371"/>
      <c r="DW200" s="371"/>
      <c r="DX200" s="371"/>
      <c r="DY200" s="371"/>
      <c r="DZ200" s="371"/>
      <c r="EA200" s="371"/>
      <c r="EB200" s="371"/>
      <c r="EC200" s="371"/>
      <c r="ED200" s="371"/>
      <c r="EE200" s="371"/>
      <c r="EF200" s="371"/>
      <c r="EG200" s="371"/>
      <c r="EH200" s="371"/>
      <c r="EI200" s="371"/>
      <c r="EJ200" s="371"/>
      <c r="EK200" s="371"/>
      <c r="EL200" s="371"/>
      <c r="EM200" s="371"/>
      <c r="EN200" s="371"/>
      <c r="EO200" s="371"/>
      <c r="EP200" s="371"/>
      <c r="EQ200" s="371"/>
      <c r="ER200" s="371"/>
      <c r="ES200" s="371"/>
      <c r="ET200" s="371"/>
      <c r="EU200" s="371"/>
      <c r="EV200" s="371"/>
      <c r="EW200" s="371"/>
      <c r="EX200" s="371"/>
      <c r="EY200" s="371"/>
      <c r="EZ200" s="371"/>
      <c r="FA200" s="371"/>
      <c r="FB200" s="371"/>
      <c r="FC200" s="371"/>
      <c r="FD200" s="371"/>
      <c r="FE200" s="371"/>
      <c r="FF200" s="371"/>
      <c r="FG200" s="371"/>
      <c r="FH200" s="371"/>
      <c r="FI200" s="371"/>
      <c r="FJ200" s="371"/>
      <c r="FK200" s="371"/>
      <c r="FL200" s="371"/>
      <c r="FM200" s="371"/>
      <c r="FN200" s="371"/>
      <c r="FO200" s="371"/>
      <c r="FP200" s="371"/>
      <c r="FQ200" s="371"/>
      <c r="FR200" s="371"/>
      <c r="FS200" s="371"/>
      <c r="FT200" s="371"/>
      <c r="FU200" s="371"/>
      <c r="FV200" s="371"/>
      <c r="FW200" s="371"/>
      <c r="FX200" s="371"/>
      <c r="FY200" s="371"/>
      <c r="FZ200" s="371"/>
      <c r="GA200" s="371"/>
      <c r="GB200" s="371"/>
    </row>
    <row r="201" spans="1:212" s="10" customFormat="1" ht="12.75" customHeight="1">
      <c r="A201" s="84" t="s">
        <v>44</v>
      </c>
      <c r="B201" s="432" t="s">
        <v>204</v>
      </c>
      <c r="C201" s="525">
        <v>8.18</v>
      </c>
      <c r="D201" s="94"/>
      <c r="E201" s="434"/>
      <c r="F201" s="599"/>
      <c r="G201" s="434">
        <v>60</v>
      </c>
      <c r="H201" s="178">
        <v>7.3</v>
      </c>
      <c r="I201" s="94">
        <v>110</v>
      </c>
      <c r="J201" s="434" t="s">
        <v>132</v>
      </c>
      <c r="K201" s="434" t="s">
        <v>133</v>
      </c>
      <c r="L201" s="435">
        <v>15.1</v>
      </c>
      <c r="M201" s="94">
        <v>110</v>
      </c>
      <c r="N201" s="434">
        <v>120</v>
      </c>
      <c r="O201" s="94">
        <v>3.87</v>
      </c>
      <c r="P201" s="434" t="s">
        <v>75</v>
      </c>
      <c r="Q201" s="434" t="s">
        <v>75</v>
      </c>
      <c r="R201" s="434">
        <v>1</v>
      </c>
      <c r="S201" s="434">
        <v>140</v>
      </c>
      <c r="T201" s="434">
        <v>1.48</v>
      </c>
      <c r="U201" s="434">
        <v>15</v>
      </c>
      <c r="V201" s="434">
        <v>77.7</v>
      </c>
      <c r="W201" s="435" t="s">
        <v>148</v>
      </c>
      <c r="X201" s="373"/>
      <c r="Y201" s="371"/>
      <c r="Z201" s="371"/>
      <c r="AA201" s="371"/>
      <c r="AB201" s="371"/>
      <c r="AC201" s="371"/>
      <c r="AD201" s="371"/>
      <c r="AE201" s="371"/>
      <c r="AF201" s="371"/>
      <c r="AG201" s="371"/>
      <c r="AH201" s="371"/>
      <c r="AI201" s="371"/>
      <c r="AJ201" s="371"/>
      <c r="AK201" s="371"/>
      <c r="AL201" s="371"/>
      <c r="AM201" s="371"/>
      <c r="AN201" s="371"/>
      <c r="AO201" s="371"/>
      <c r="AP201" s="371"/>
      <c r="AQ201" s="371"/>
      <c r="AR201" s="371"/>
      <c r="AS201" s="371"/>
      <c r="AT201" s="371"/>
      <c r="AU201" s="371"/>
      <c r="AV201" s="371"/>
      <c r="AW201" s="371"/>
      <c r="AX201" s="371"/>
      <c r="AY201" s="371"/>
      <c r="AZ201" s="371"/>
      <c r="BA201" s="371"/>
      <c r="BB201" s="371"/>
      <c r="BC201" s="371"/>
      <c r="BD201" s="371"/>
      <c r="BE201" s="371"/>
      <c r="BF201" s="371"/>
      <c r="BG201" s="371"/>
      <c r="BH201" s="371"/>
      <c r="BI201" s="371"/>
      <c r="BJ201" s="371"/>
      <c r="BK201" s="371"/>
      <c r="BL201" s="371"/>
      <c r="BM201" s="371"/>
      <c r="BN201" s="371"/>
      <c r="BO201" s="371"/>
      <c r="BP201" s="371"/>
      <c r="BQ201" s="371"/>
      <c r="BR201" s="371"/>
      <c r="BS201" s="371"/>
      <c r="BT201" s="371"/>
      <c r="BU201" s="371"/>
      <c r="BV201" s="371"/>
      <c r="BW201" s="371"/>
      <c r="BX201" s="371"/>
      <c r="BY201" s="371"/>
      <c r="BZ201" s="371"/>
      <c r="CA201" s="371"/>
      <c r="CB201" s="371"/>
      <c r="CC201" s="371"/>
      <c r="CD201" s="371"/>
      <c r="CE201" s="371"/>
      <c r="CF201" s="371"/>
      <c r="CG201" s="371"/>
      <c r="CH201" s="371"/>
      <c r="CI201" s="371"/>
      <c r="CJ201" s="371"/>
      <c r="CK201" s="371"/>
      <c r="CL201" s="371"/>
      <c r="CM201" s="371"/>
      <c r="CN201" s="371"/>
      <c r="CO201" s="371"/>
      <c r="CP201" s="371"/>
      <c r="CQ201" s="371"/>
      <c r="CR201" s="371"/>
      <c r="CS201" s="371"/>
      <c r="CT201" s="371"/>
      <c r="CU201" s="371"/>
      <c r="CV201" s="371"/>
      <c r="CW201" s="371"/>
      <c r="CX201" s="371"/>
      <c r="CY201" s="371"/>
      <c r="CZ201" s="371"/>
      <c r="DA201" s="371"/>
      <c r="DB201" s="371"/>
      <c r="DC201" s="371"/>
      <c r="DD201" s="371"/>
      <c r="DE201" s="371"/>
      <c r="DF201" s="371"/>
      <c r="DG201" s="371"/>
      <c r="DH201" s="371"/>
      <c r="DI201" s="371"/>
      <c r="DJ201" s="371"/>
      <c r="DK201" s="371"/>
      <c r="DL201" s="371"/>
      <c r="DM201" s="371"/>
      <c r="DN201" s="371"/>
      <c r="DO201" s="371"/>
      <c r="DP201" s="371"/>
      <c r="DQ201" s="371"/>
      <c r="DR201" s="371"/>
      <c r="DS201" s="371"/>
      <c r="DT201" s="371"/>
      <c r="DU201" s="371"/>
      <c r="DV201" s="371"/>
      <c r="DW201" s="371"/>
      <c r="DX201" s="371"/>
      <c r="DY201" s="371"/>
      <c r="DZ201" s="371"/>
      <c r="EA201" s="371"/>
      <c r="EB201" s="371"/>
      <c r="EC201" s="371"/>
      <c r="ED201" s="371"/>
      <c r="EE201" s="371"/>
      <c r="EF201" s="371"/>
      <c r="EG201" s="371"/>
      <c r="EH201" s="371"/>
      <c r="EI201" s="371"/>
      <c r="EJ201" s="371"/>
      <c r="EK201" s="371"/>
      <c r="EL201" s="371"/>
      <c r="EM201" s="371"/>
      <c r="EN201" s="371"/>
      <c r="EO201" s="371"/>
      <c r="EP201" s="371"/>
      <c r="EQ201" s="371"/>
      <c r="ER201" s="371"/>
      <c r="ES201" s="371"/>
      <c r="ET201" s="371"/>
      <c r="EU201" s="371"/>
      <c r="EV201" s="371"/>
      <c r="EW201" s="371"/>
      <c r="EX201" s="371"/>
      <c r="EY201" s="371"/>
      <c r="EZ201" s="371"/>
      <c r="FA201" s="371"/>
      <c r="FB201" s="371"/>
      <c r="FC201" s="371"/>
      <c r="FD201" s="371"/>
      <c r="FE201" s="371"/>
      <c r="FF201" s="371"/>
      <c r="FG201" s="371"/>
      <c r="FH201" s="371"/>
      <c r="FI201" s="371"/>
      <c r="FJ201" s="371"/>
      <c r="FK201" s="371"/>
      <c r="FL201" s="371"/>
      <c r="FM201" s="371"/>
      <c r="FN201" s="371"/>
      <c r="FO201" s="371"/>
      <c r="FP201" s="371"/>
    </row>
    <row r="202" spans="1:212" s="10" customFormat="1" ht="12.75" customHeight="1">
      <c r="A202" s="84"/>
      <c r="B202" s="111" t="s">
        <v>198</v>
      </c>
      <c r="C202" s="68">
        <v>7.78</v>
      </c>
      <c r="D202" s="68"/>
      <c r="E202" s="54"/>
      <c r="F202" s="517"/>
      <c r="G202" s="54">
        <v>50</v>
      </c>
      <c r="H202" s="117">
        <v>6.7</v>
      </c>
      <c r="I202" s="68">
        <v>30</v>
      </c>
      <c r="J202" s="54" t="s">
        <v>132</v>
      </c>
      <c r="K202" s="54">
        <v>8</v>
      </c>
      <c r="L202" s="65">
        <v>15.7</v>
      </c>
      <c r="M202" s="68" t="s">
        <v>137</v>
      </c>
      <c r="N202" s="54">
        <v>80</v>
      </c>
      <c r="O202" s="68">
        <v>4.7300000000000004</v>
      </c>
      <c r="P202" s="54" t="s">
        <v>529</v>
      </c>
      <c r="Q202" s="54" t="s">
        <v>530</v>
      </c>
      <c r="R202" s="54" t="s">
        <v>140</v>
      </c>
      <c r="S202" s="54" t="s">
        <v>139</v>
      </c>
      <c r="T202" s="54">
        <v>1.26</v>
      </c>
      <c r="U202" s="54">
        <v>7</v>
      </c>
      <c r="V202" s="54">
        <v>90.3</v>
      </c>
      <c r="W202" s="65" t="s">
        <v>140</v>
      </c>
      <c r="X202" s="373"/>
      <c r="Y202" s="371"/>
      <c r="Z202" s="371"/>
      <c r="AA202" s="371"/>
      <c r="AB202" s="371"/>
      <c r="AC202" s="371"/>
      <c r="AD202" s="371"/>
      <c r="AE202" s="371"/>
      <c r="AF202" s="371"/>
      <c r="AG202" s="371"/>
      <c r="AH202" s="371"/>
      <c r="AI202" s="371"/>
      <c r="AJ202" s="371"/>
      <c r="AK202" s="371"/>
      <c r="AL202" s="371"/>
      <c r="AM202" s="371"/>
      <c r="AN202" s="371"/>
      <c r="AO202" s="371"/>
      <c r="AP202" s="371"/>
      <c r="AQ202" s="371"/>
      <c r="AR202" s="371"/>
      <c r="AS202" s="371"/>
      <c r="AT202" s="371"/>
      <c r="AU202" s="371"/>
      <c r="AV202" s="371"/>
      <c r="AW202" s="371"/>
      <c r="AX202" s="371"/>
      <c r="AY202" s="371"/>
      <c r="AZ202" s="371"/>
      <c r="BA202" s="371"/>
      <c r="BB202" s="371"/>
      <c r="BC202" s="371"/>
      <c r="BD202" s="371"/>
      <c r="BE202" s="371"/>
      <c r="BF202" s="371"/>
      <c r="BG202" s="371"/>
      <c r="BH202" s="371"/>
      <c r="BI202" s="371"/>
      <c r="BJ202" s="371"/>
      <c r="BK202" s="371"/>
      <c r="BL202" s="371"/>
      <c r="BM202" s="371"/>
      <c r="BN202" s="371"/>
      <c r="BO202" s="371"/>
      <c r="BP202" s="371"/>
      <c r="BQ202" s="371"/>
      <c r="BR202" s="371"/>
      <c r="BS202" s="371"/>
      <c r="BT202" s="371"/>
      <c r="BU202" s="371"/>
      <c r="BV202" s="371"/>
      <c r="BW202" s="371"/>
      <c r="BX202" s="371"/>
      <c r="BY202" s="371"/>
      <c r="BZ202" s="371"/>
      <c r="CA202" s="371"/>
      <c r="CB202" s="371"/>
      <c r="CC202" s="371"/>
      <c r="CD202" s="371"/>
      <c r="CE202" s="371"/>
      <c r="CF202" s="371"/>
      <c r="CG202" s="371"/>
      <c r="CH202" s="371"/>
      <c r="CI202" s="371"/>
      <c r="CJ202" s="371"/>
      <c r="CK202" s="371"/>
      <c r="CL202" s="371"/>
      <c r="CM202" s="371"/>
      <c r="CN202" s="371"/>
      <c r="CO202" s="371"/>
      <c r="CP202" s="371"/>
      <c r="CQ202" s="371"/>
      <c r="CR202" s="371"/>
      <c r="CS202" s="371"/>
      <c r="CT202" s="371"/>
      <c r="CU202" s="371"/>
      <c r="CV202" s="371"/>
      <c r="CW202" s="371"/>
      <c r="CX202" s="371"/>
      <c r="CY202" s="371"/>
      <c r="CZ202" s="371"/>
      <c r="DA202" s="371"/>
      <c r="DB202" s="371"/>
      <c r="DC202" s="371"/>
      <c r="DD202" s="371"/>
      <c r="DE202" s="371"/>
      <c r="DF202" s="371"/>
      <c r="DG202" s="371"/>
      <c r="DH202" s="371"/>
      <c r="DI202" s="371"/>
      <c r="DJ202" s="371"/>
      <c r="DK202" s="371"/>
      <c r="DL202" s="371"/>
      <c r="DM202" s="371"/>
      <c r="DN202" s="371"/>
      <c r="DO202" s="371"/>
      <c r="DP202" s="371"/>
      <c r="DQ202" s="371"/>
      <c r="DR202" s="371"/>
      <c r="DS202" s="371"/>
      <c r="DT202" s="371"/>
      <c r="DU202" s="371"/>
      <c r="DV202" s="371"/>
      <c r="DW202" s="371"/>
      <c r="DX202" s="371"/>
      <c r="DY202" s="371"/>
      <c r="DZ202" s="371"/>
      <c r="EA202" s="371"/>
      <c r="EB202" s="371"/>
      <c r="EC202" s="371"/>
      <c r="ED202" s="371"/>
      <c r="EE202" s="371"/>
      <c r="EF202" s="371"/>
      <c r="EG202" s="371"/>
      <c r="EH202" s="371"/>
      <c r="EI202" s="371"/>
      <c r="EJ202" s="371"/>
      <c r="EK202" s="371"/>
      <c r="EL202" s="371"/>
      <c r="EM202" s="371"/>
      <c r="EN202" s="371"/>
      <c r="EO202" s="371"/>
      <c r="EP202" s="371"/>
      <c r="EQ202" s="371"/>
      <c r="ER202" s="371"/>
      <c r="ES202" s="371"/>
      <c r="ET202" s="371"/>
      <c r="EU202" s="371"/>
      <c r="EV202" s="371"/>
      <c r="EW202" s="371"/>
      <c r="EX202" s="371"/>
      <c r="EY202" s="371"/>
      <c r="EZ202" s="371"/>
      <c r="FA202" s="371"/>
      <c r="FB202" s="371"/>
      <c r="FC202" s="371"/>
      <c r="FD202" s="371"/>
      <c r="FE202" s="371"/>
      <c r="FF202" s="371"/>
      <c r="FG202" s="371"/>
      <c r="FH202" s="371"/>
      <c r="FI202" s="371"/>
      <c r="FJ202" s="371"/>
      <c r="FK202" s="371"/>
      <c r="FL202" s="371"/>
      <c r="FM202" s="371"/>
      <c r="FN202" s="371"/>
      <c r="FO202" s="371"/>
      <c r="FP202" s="371"/>
    </row>
    <row r="203" spans="1:212" s="10" customFormat="1" ht="12.75" customHeight="1">
      <c r="A203" s="84"/>
      <c r="B203" s="111" t="s">
        <v>201</v>
      </c>
      <c r="C203" s="68">
        <v>7.79</v>
      </c>
      <c r="D203" s="68"/>
      <c r="E203" s="54"/>
      <c r="F203" s="517"/>
      <c r="G203" s="54" t="s">
        <v>132</v>
      </c>
      <c r="H203" s="117">
        <v>7.6</v>
      </c>
      <c r="I203" s="68">
        <v>40</v>
      </c>
      <c r="J203" s="54" t="s">
        <v>132</v>
      </c>
      <c r="K203" s="54">
        <v>11</v>
      </c>
      <c r="L203" s="65">
        <v>11.8</v>
      </c>
      <c r="M203" s="68">
        <v>62</v>
      </c>
      <c r="N203" s="54">
        <v>120</v>
      </c>
      <c r="O203" s="68">
        <v>4.13</v>
      </c>
      <c r="P203" s="54" t="s">
        <v>75</v>
      </c>
      <c r="Q203" s="54" t="s">
        <v>75</v>
      </c>
      <c r="R203" s="54" t="s">
        <v>75</v>
      </c>
      <c r="S203" s="54">
        <v>60</v>
      </c>
      <c r="T203" s="54">
        <v>1.39</v>
      </c>
      <c r="U203" s="54">
        <v>28</v>
      </c>
      <c r="V203" s="54">
        <v>88.1</v>
      </c>
      <c r="W203" s="65" t="s">
        <v>148</v>
      </c>
      <c r="X203" s="373"/>
      <c r="Y203" s="371"/>
      <c r="Z203" s="371"/>
      <c r="AA203" s="371"/>
      <c r="AB203" s="371"/>
      <c r="AC203" s="371"/>
      <c r="AD203" s="371"/>
      <c r="AE203" s="371"/>
      <c r="AF203" s="371"/>
      <c r="AG203" s="371"/>
      <c r="AH203" s="371"/>
      <c r="AI203" s="371"/>
      <c r="AJ203" s="371"/>
      <c r="AK203" s="371"/>
      <c r="AL203" s="371"/>
      <c r="AM203" s="371"/>
      <c r="AN203" s="371"/>
      <c r="AO203" s="371"/>
      <c r="AP203" s="371"/>
      <c r="AQ203" s="371"/>
      <c r="AR203" s="371"/>
      <c r="AS203" s="371"/>
      <c r="AT203" s="371"/>
      <c r="AU203" s="371"/>
      <c r="AV203" s="371"/>
      <c r="AW203" s="371"/>
      <c r="AX203" s="371"/>
      <c r="AY203" s="371"/>
      <c r="AZ203" s="371"/>
      <c r="BA203" s="371"/>
      <c r="BB203" s="371"/>
      <c r="BC203" s="371"/>
      <c r="BD203" s="371"/>
      <c r="BE203" s="371"/>
      <c r="BF203" s="371"/>
      <c r="BG203" s="371"/>
      <c r="BH203" s="371"/>
      <c r="BI203" s="371"/>
      <c r="BJ203" s="371"/>
      <c r="BK203" s="371"/>
      <c r="BL203" s="371"/>
      <c r="BM203" s="371"/>
      <c r="BN203" s="371"/>
      <c r="BO203" s="371"/>
      <c r="BP203" s="371"/>
      <c r="BQ203" s="371"/>
      <c r="BR203" s="371"/>
      <c r="BS203" s="371"/>
      <c r="BT203" s="371"/>
      <c r="BU203" s="371"/>
      <c r="BV203" s="371"/>
      <c r="BW203" s="371"/>
      <c r="BX203" s="371"/>
      <c r="BY203" s="371"/>
      <c r="BZ203" s="371"/>
      <c r="CA203" s="371"/>
      <c r="CB203" s="371"/>
      <c r="CC203" s="371"/>
      <c r="CD203" s="371"/>
      <c r="CE203" s="371"/>
      <c r="CF203" s="371"/>
      <c r="CG203" s="371"/>
      <c r="CH203" s="371"/>
      <c r="CI203" s="371"/>
      <c r="CJ203" s="371"/>
      <c r="CK203" s="371"/>
      <c r="CL203" s="371"/>
      <c r="CM203" s="371"/>
      <c r="CN203" s="371"/>
      <c r="CO203" s="371"/>
      <c r="CP203" s="371"/>
      <c r="CQ203" s="371"/>
      <c r="CR203" s="371"/>
      <c r="CS203" s="371"/>
      <c r="CT203" s="371"/>
      <c r="CU203" s="371"/>
      <c r="CV203" s="371"/>
      <c r="CW203" s="371"/>
      <c r="CX203" s="371"/>
      <c r="CY203" s="371"/>
      <c r="CZ203" s="371"/>
      <c r="DA203" s="371"/>
      <c r="DB203" s="371"/>
      <c r="DC203" s="371"/>
      <c r="DD203" s="371"/>
      <c r="DE203" s="371"/>
      <c r="DF203" s="371"/>
      <c r="DG203" s="371"/>
      <c r="DH203" s="371"/>
      <c r="DI203" s="371"/>
      <c r="DJ203" s="371"/>
      <c r="DK203" s="371"/>
      <c r="DL203" s="371"/>
      <c r="DM203" s="371"/>
      <c r="DN203" s="371"/>
      <c r="DO203" s="371"/>
      <c r="DP203" s="371"/>
      <c r="DQ203" s="371"/>
      <c r="DR203" s="371"/>
      <c r="DS203" s="371"/>
      <c r="DT203" s="371"/>
      <c r="DU203" s="371"/>
      <c r="DV203" s="371"/>
      <c r="DW203" s="371"/>
      <c r="DX203" s="371"/>
      <c r="DY203" s="371"/>
      <c r="DZ203" s="371"/>
      <c r="EA203" s="371"/>
      <c r="EB203" s="371"/>
      <c r="EC203" s="371"/>
      <c r="ED203" s="371"/>
      <c r="EE203" s="371"/>
      <c r="EF203" s="371"/>
      <c r="EG203" s="371"/>
      <c r="EH203" s="371"/>
      <c r="EI203" s="371"/>
      <c r="EJ203" s="371"/>
      <c r="EK203" s="371"/>
      <c r="EL203" s="371"/>
      <c r="EM203" s="371"/>
      <c r="EN203" s="371"/>
      <c r="EO203" s="371"/>
      <c r="EP203" s="371"/>
      <c r="EQ203" s="371"/>
      <c r="ER203" s="371"/>
      <c r="ES203" s="371"/>
      <c r="ET203" s="371"/>
      <c r="EU203" s="371"/>
      <c r="EV203" s="371"/>
      <c r="EW203" s="371"/>
      <c r="EX203" s="371"/>
      <c r="EY203" s="371"/>
      <c r="EZ203" s="371"/>
      <c r="FA203" s="371"/>
      <c r="FB203" s="371"/>
      <c r="FC203" s="371"/>
      <c r="FD203" s="371"/>
      <c r="FE203" s="371"/>
      <c r="FF203" s="371"/>
      <c r="FG203" s="371"/>
      <c r="FH203" s="371"/>
      <c r="FI203" s="371"/>
      <c r="FJ203" s="371"/>
      <c r="FK203" s="371"/>
      <c r="FL203" s="371"/>
      <c r="FM203" s="371"/>
      <c r="FN203" s="371"/>
      <c r="FO203" s="371"/>
      <c r="FP203" s="371"/>
    </row>
    <row r="204" spans="1:212" s="10" customFormat="1" ht="12.75" customHeight="1">
      <c r="A204" s="217"/>
      <c r="B204" s="208" t="s">
        <v>131</v>
      </c>
      <c r="C204" s="378">
        <v>8.1999999999999993</v>
      </c>
      <c r="D204" s="209"/>
      <c r="E204" s="209"/>
      <c r="F204" s="566"/>
      <c r="G204" s="215">
        <v>60</v>
      </c>
      <c r="H204" s="215">
        <v>8.1999999999999993</v>
      </c>
      <c r="I204" s="378">
        <v>50</v>
      </c>
      <c r="J204" s="215" t="s">
        <v>132</v>
      </c>
      <c r="K204" s="215" t="s">
        <v>133</v>
      </c>
      <c r="L204" s="210">
        <v>13</v>
      </c>
      <c r="M204" s="205" t="s">
        <v>132</v>
      </c>
      <c r="N204" s="204">
        <v>90</v>
      </c>
      <c r="O204" s="209">
        <v>3.74</v>
      </c>
      <c r="P204" s="204" t="s">
        <v>529</v>
      </c>
      <c r="Q204" s="204" t="s">
        <v>530</v>
      </c>
      <c r="R204" s="311" t="s">
        <v>140</v>
      </c>
      <c r="S204" s="311">
        <v>60</v>
      </c>
      <c r="T204" s="215">
        <v>1.19</v>
      </c>
      <c r="U204" s="311">
        <v>19</v>
      </c>
      <c r="V204" s="311">
        <v>80.7</v>
      </c>
      <c r="W204" s="308" t="s">
        <v>148</v>
      </c>
      <c r="X204" s="370"/>
      <c r="Y204" s="371"/>
      <c r="Z204" s="371"/>
      <c r="AA204" s="371"/>
      <c r="AB204" s="371"/>
      <c r="AC204" s="371"/>
      <c r="AD204" s="371"/>
      <c r="AE204" s="371"/>
      <c r="AF204" s="371"/>
      <c r="AG204" s="371"/>
      <c r="AH204" s="371"/>
      <c r="AI204" s="371"/>
      <c r="AJ204" s="371"/>
      <c r="AK204" s="371"/>
      <c r="AL204" s="371"/>
      <c r="AM204" s="371"/>
      <c r="AN204" s="371"/>
      <c r="AO204" s="371"/>
      <c r="AP204" s="371"/>
      <c r="AQ204" s="371"/>
      <c r="AR204" s="371"/>
      <c r="AS204" s="371"/>
      <c r="AT204" s="371"/>
      <c r="AU204" s="371"/>
      <c r="AV204" s="371"/>
      <c r="AW204" s="371"/>
      <c r="AX204" s="371"/>
      <c r="AY204" s="371"/>
      <c r="AZ204" s="371"/>
      <c r="BA204" s="371"/>
      <c r="BB204" s="371"/>
      <c r="BC204" s="371"/>
      <c r="BD204" s="371"/>
      <c r="BE204" s="371"/>
      <c r="BF204" s="371"/>
      <c r="BG204" s="371"/>
      <c r="BH204" s="371"/>
      <c r="BI204" s="371"/>
      <c r="BJ204" s="371"/>
      <c r="BK204" s="371"/>
      <c r="BL204" s="371"/>
      <c r="BM204" s="371"/>
      <c r="BN204" s="371"/>
      <c r="BO204" s="371"/>
      <c r="BP204" s="371"/>
      <c r="BQ204" s="371"/>
      <c r="BR204" s="371"/>
      <c r="BS204" s="371"/>
      <c r="BT204" s="371"/>
      <c r="BU204" s="371"/>
      <c r="BV204" s="371"/>
      <c r="BW204" s="371"/>
      <c r="BX204" s="371"/>
      <c r="BY204" s="371"/>
      <c r="BZ204" s="371"/>
      <c r="CA204" s="371"/>
      <c r="CB204" s="371"/>
      <c r="CC204" s="371"/>
      <c r="CD204" s="371"/>
      <c r="CE204" s="371"/>
      <c r="CF204" s="371"/>
      <c r="CG204" s="371"/>
      <c r="CH204" s="371"/>
      <c r="CI204" s="371"/>
      <c r="CJ204" s="371"/>
      <c r="CK204" s="371"/>
      <c r="CL204" s="371"/>
      <c r="CM204" s="371"/>
      <c r="CN204" s="371"/>
      <c r="CO204" s="371"/>
      <c r="CP204" s="371"/>
      <c r="CQ204" s="371"/>
      <c r="CR204" s="371"/>
      <c r="CS204" s="371"/>
      <c r="CT204" s="371"/>
      <c r="CU204" s="371"/>
      <c r="CV204" s="371"/>
      <c r="CW204" s="371"/>
      <c r="CX204" s="371"/>
      <c r="CY204" s="371"/>
      <c r="CZ204" s="371"/>
      <c r="DA204" s="371"/>
      <c r="DB204" s="371"/>
      <c r="DC204" s="371"/>
      <c r="DD204" s="371"/>
      <c r="DE204" s="371"/>
      <c r="DF204" s="371"/>
      <c r="DG204" s="371"/>
      <c r="DH204" s="371"/>
      <c r="DI204" s="371"/>
      <c r="DJ204" s="371"/>
      <c r="DK204" s="371"/>
      <c r="DL204" s="371"/>
      <c r="DM204" s="371"/>
      <c r="DN204" s="371"/>
      <c r="DO204" s="371"/>
      <c r="DP204" s="371"/>
      <c r="DQ204" s="371"/>
      <c r="DR204" s="371"/>
      <c r="DS204" s="371"/>
      <c r="DT204" s="371"/>
      <c r="DU204" s="371"/>
      <c r="DV204" s="371"/>
      <c r="DW204" s="371"/>
      <c r="DX204" s="371"/>
      <c r="DY204" s="371"/>
      <c r="DZ204" s="371"/>
      <c r="EA204" s="371"/>
      <c r="EB204" s="371"/>
      <c r="EC204" s="371"/>
      <c r="ED204" s="371"/>
      <c r="EE204" s="371"/>
      <c r="EF204" s="371"/>
      <c r="EG204" s="371"/>
      <c r="EH204" s="371"/>
      <c r="EI204" s="371"/>
      <c r="EJ204" s="371"/>
      <c r="EK204" s="371"/>
      <c r="EL204" s="371"/>
      <c r="EM204" s="371"/>
      <c r="EN204" s="371"/>
      <c r="EO204" s="371"/>
      <c r="EP204" s="371"/>
      <c r="EQ204" s="371"/>
      <c r="ER204" s="371"/>
      <c r="ES204" s="371"/>
      <c r="ET204" s="371"/>
      <c r="EU204" s="371"/>
      <c r="EV204" s="371"/>
      <c r="EW204" s="371"/>
      <c r="EX204" s="371"/>
      <c r="EY204" s="371"/>
      <c r="EZ204" s="371"/>
      <c r="FA204" s="371"/>
      <c r="FB204" s="371"/>
      <c r="FC204" s="371"/>
      <c r="FD204" s="371"/>
      <c r="FE204" s="371"/>
      <c r="FF204" s="371"/>
      <c r="FG204" s="371"/>
      <c r="FH204" s="371"/>
      <c r="FI204" s="371"/>
      <c r="FJ204" s="371"/>
      <c r="FK204" s="371"/>
      <c r="FL204" s="371"/>
      <c r="FM204" s="371"/>
      <c r="FN204" s="371"/>
      <c r="FO204" s="371"/>
      <c r="FP204" s="371"/>
      <c r="FQ204" s="371"/>
      <c r="FR204" s="371"/>
      <c r="FS204" s="371"/>
      <c r="FT204" s="371"/>
      <c r="FU204" s="371"/>
      <c r="FV204" s="371"/>
      <c r="FW204" s="371"/>
      <c r="FX204" s="371"/>
      <c r="FY204" s="371"/>
      <c r="FZ204" s="371"/>
      <c r="GA204" s="371"/>
      <c r="GB204" s="371"/>
      <c r="GC204" s="371"/>
      <c r="GD204" s="371"/>
      <c r="GE204" s="371"/>
      <c r="GF204" s="371"/>
      <c r="GG204" s="371"/>
      <c r="GH204" s="371"/>
      <c r="GI204" s="371"/>
      <c r="GJ204" s="371"/>
      <c r="GK204" s="371"/>
      <c r="GL204" s="371"/>
      <c r="GM204" s="371"/>
      <c r="GN204" s="371"/>
      <c r="GO204" s="371"/>
      <c r="GP204" s="371"/>
      <c r="GQ204" s="371"/>
      <c r="GR204" s="371"/>
      <c r="GS204" s="371"/>
      <c r="GT204" s="371"/>
      <c r="GU204" s="371"/>
      <c r="GV204" s="371"/>
      <c r="GW204" s="371"/>
      <c r="GX204" s="371"/>
      <c r="GY204" s="371"/>
      <c r="GZ204" s="371"/>
      <c r="HA204" s="371"/>
      <c r="HB204" s="371"/>
      <c r="HC204" s="371"/>
      <c r="HD204" s="371"/>
    </row>
    <row r="205" spans="1:212" s="382" customFormat="1" ht="12.75" customHeight="1">
      <c r="A205" s="84"/>
      <c r="B205" s="111" t="s">
        <v>313</v>
      </c>
      <c r="C205" s="177">
        <v>8.3000000000000007</v>
      </c>
      <c r="D205" s="68" t="e">
        <f>+#REF!/61.02+H205/35.45+L205/96.06/2</f>
        <v>#REF!</v>
      </c>
      <c r="E205" s="54" t="e">
        <f>+I205/1000/17.04+O205/20.04+T205/24.31/2+#REF!/39.1+#REF!/22.99</f>
        <v>#REF!</v>
      </c>
      <c r="F205" s="45"/>
      <c r="G205" s="117">
        <v>90</v>
      </c>
      <c r="H205" s="117">
        <v>7.8</v>
      </c>
      <c r="I205" s="177">
        <v>20</v>
      </c>
      <c r="J205" s="117" t="s">
        <v>132</v>
      </c>
      <c r="K205" s="117" t="s">
        <v>133</v>
      </c>
      <c r="L205" s="65">
        <v>14.1</v>
      </c>
      <c r="M205" s="117">
        <v>20</v>
      </c>
      <c r="N205" s="117">
        <v>160</v>
      </c>
      <c r="O205" s="177">
        <v>4.57</v>
      </c>
      <c r="P205" s="117" t="s">
        <v>75</v>
      </c>
      <c r="Q205" s="117" t="s">
        <v>75</v>
      </c>
      <c r="R205" s="117" t="s">
        <v>75</v>
      </c>
      <c r="S205" s="117" t="s">
        <v>132</v>
      </c>
      <c r="T205" s="117">
        <v>1.52</v>
      </c>
      <c r="U205" s="117">
        <v>19</v>
      </c>
      <c r="V205" s="117">
        <v>93.1</v>
      </c>
      <c r="W205" s="65" t="s">
        <v>148</v>
      </c>
      <c r="X205" s="370"/>
      <c r="Y205" s="371"/>
      <c r="Z205" s="371"/>
      <c r="AA205" s="371"/>
      <c r="AB205" s="371"/>
      <c r="AC205" s="371"/>
    </row>
    <row r="206" spans="1:212" s="382" customFormat="1" ht="12.75" customHeight="1">
      <c r="A206" s="624"/>
      <c r="B206" s="585" t="s">
        <v>351</v>
      </c>
      <c r="C206" s="339" t="s">
        <v>352</v>
      </c>
      <c r="D206" s="339"/>
      <c r="E206" s="340"/>
      <c r="F206" s="565"/>
      <c r="G206" s="340" t="s">
        <v>354</v>
      </c>
      <c r="H206" s="295" t="s">
        <v>355</v>
      </c>
      <c r="I206" s="339" t="s">
        <v>96</v>
      </c>
      <c r="J206" s="340" t="s">
        <v>132</v>
      </c>
      <c r="K206" s="340" t="s">
        <v>356</v>
      </c>
      <c r="L206" s="342" t="s">
        <v>357</v>
      </c>
      <c r="M206" s="339" t="s">
        <v>342</v>
      </c>
      <c r="N206" s="340" t="s">
        <v>358</v>
      </c>
      <c r="O206" s="339" t="s">
        <v>359</v>
      </c>
      <c r="P206" s="340" t="s">
        <v>75</v>
      </c>
      <c r="Q206" s="340" t="s">
        <v>75</v>
      </c>
      <c r="R206" s="340" t="s">
        <v>75</v>
      </c>
      <c r="S206" s="489" t="s">
        <v>360</v>
      </c>
      <c r="T206" s="340" t="s">
        <v>361</v>
      </c>
      <c r="U206" s="340" t="s">
        <v>362</v>
      </c>
      <c r="V206" s="340" t="s">
        <v>364</v>
      </c>
      <c r="W206" s="342" t="s">
        <v>148</v>
      </c>
      <c r="X206" s="370"/>
      <c r="Y206" s="371"/>
      <c r="Z206" s="371"/>
      <c r="AA206" s="371"/>
      <c r="AB206" s="371"/>
      <c r="AC206" s="371"/>
    </row>
    <row r="207" spans="1:212" s="382" customFormat="1" ht="12.75" customHeight="1">
      <c r="A207" s="587"/>
      <c r="B207" s="575" t="s">
        <v>389</v>
      </c>
      <c r="C207" s="588" t="s">
        <v>396</v>
      </c>
      <c r="D207" s="588"/>
      <c r="E207" s="589"/>
      <c r="F207" s="547"/>
      <c r="G207" s="589" t="s">
        <v>340</v>
      </c>
      <c r="H207" s="578" t="s">
        <v>398</v>
      </c>
      <c r="I207" s="588" t="s">
        <v>344</v>
      </c>
      <c r="J207" s="589" t="s">
        <v>132</v>
      </c>
      <c r="K207" s="589" t="s">
        <v>133</v>
      </c>
      <c r="L207" s="590" t="s">
        <v>399</v>
      </c>
      <c r="M207" s="588" t="s">
        <v>417</v>
      </c>
      <c r="N207" s="589" t="s">
        <v>418</v>
      </c>
      <c r="O207" s="588" t="s">
        <v>419</v>
      </c>
      <c r="P207" s="589" t="s">
        <v>75</v>
      </c>
      <c r="Q207" s="589" t="s">
        <v>75</v>
      </c>
      <c r="R207" s="589" t="s">
        <v>75</v>
      </c>
      <c r="S207" s="204">
        <v>110</v>
      </c>
      <c r="T207" s="589" t="s">
        <v>420</v>
      </c>
      <c r="U207" s="493" t="s">
        <v>421</v>
      </c>
      <c r="V207" s="589" t="s">
        <v>422</v>
      </c>
      <c r="W207" s="590" t="s">
        <v>424</v>
      </c>
      <c r="X207" s="370"/>
      <c r="Y207" s="371"/>
      <c r="Z207" s="371"/>
      <c r="AA207" s="371"/>
      <c r="AB207" s="371"/>
      <c r="AC207" s="371"/>
    </row>
    <row r="208" spans="1:212" s="382" customFormat="1" ht="12.75" customHeight="1">
      <c r="A208" s="587"/>
      <c r="B208" s="551" t="s">
        <v>427</v>
      </c>
      <c r="C208" s="588" t="s">
        <v>428</v>
      </c>
      <c r="D208" s="588"/>
      <c r="E208" s="589"/>
      <c r="F208" s="547"/>
      <c r="G208" s="589" t="s">
        <v>429</v>
      </c>
      <c r="H208" s="578" t="s">
        <v>430</v>
      </c>
      <c r="I208" s="588" t="s">
        <v>353</v>
      </c>
      <c r="J208" s="589" t="s">
        <v>132</v>
      </c>
      <c r="K208" s="589" t="s">
        <v>133</v>
      </c>
      <c r="L208" s="590" t="s">
        <v>431</v>
      </c>
      <c r="M208" s="588" t="s">
        <v>441</v>
      </c>
      <c r="N208" s="589" t="s">
        <v>436</v>
      </c>
      <c r="O208" s="588" t="s">
        <v>442</v>
      </c>
      <c r="P208" s="589" t="s">
        <v>75</v>
      </c>
      <c r="Q208" s="589" t="s">
        <v>75</v>
      </c>
      <c r="R208" s="589" t="s">
        <v>75</v>
      </c>
      <c r="S208" s="204" t="s">
        <v>132</v>
      </c>
      <c r="T208" s="589" t="s">
        <v>443</v>
      </c>
      <c r="U208" s="488">
        <v>50</v>
      </c>
      <c r="V208" s="589" t="s">
        <v>444</v>
      </c>
      <c r="W208" s="590" t="s">
        <v>148</v>
      </c>
      <c r="X208" s="370"/>
      <c r="Y208" s="371"/>
      <c r="Z208" s="371"/>
      <c r="AA208" s="371"/>
      <c r="AB208" s="371"/>
      <c r="AC208" s="371"/>
    </row>
    <row r="209" spans="1:212" s="10" customFormat="1" ht="12.75" customHeight="1">
      <c r="A209" s="217"/>
      <c r="B209" s="593" t="s">
        <v>467</v>
      </c>
      <c r="C209" s="473">
        <v>8.23</v>
      </c>
      <c r="D209" s="309"/>
      <c r="E209" s="309"/>
      <c r="F209" s="309"/>
      <c r="G209" s="473">
        <v>120</v>
      </c>
      <c r="H209" s="625">
        <v>7.5</v>
      </c>
      <c r="I209" s="473" t="s">
        <v>96</v>
      </c>
      <c r="J209" s="305" t="s">
        <v>132</v>
      </c>
      <c r="K209" s="305">
        <v>11</v>
      </c>
      <c r="L209" s="307">
        <v>14.1</v>
      </c>
      <c r="M209" s="305">
        <v>41</v>
      </c>
      <c r="N209" s="305">
        <v>100</v>
      </c>
      <c r="O209" s="306">
        <v>2.9</v>
      </c>
      <c r="P209" s="305" t="s">
        <v>75</v>
      </c>
      <c r="Q209" s="305" t="s">
        <v>67</v>
      </c>
      <c r="R209" s="305" t="s">
        <v>75</v>
      </c>
      <c r="S209" s="305" t="s">
        <v>132</v>
      </c>
      <c r="T209" s="473">
        <v>0.89</v>
      </c>
      <c r="U209" s="473">
        <v>6</v>
      </c>
      <c r="V209" s="305">
        <v>66.900000000000006</v>
      </c>
      <c r="W209" s="307" t="s">
        <v>148</v>
      </c>
      <c r="X209" s="373"/>
      <c r="Y209" s="371"/>
      <c r="Z209" s="371"/>
      <c r="AA209" s="371"/>
      <c r="AB209" s="371"/>
      <c r="AC209" s="371"/>
      <c r="AD209" s="371"/>
      <c r="AE209" s="371"/>
      <c r="AF209" s="371"/>
      <c r="AG209" s="371"/>
      <c r="AH209" s="371"/>
      <c r="AI209" s="371"/>
      <c r="AJ209" s="371"/>
      <c r="AK209" s="371"/>
      <c r="AL209" s="371"/>
      <c r="AM209" s="371"/>
      <c r="AN209" s="371"/>
      <c r="AO209" s="371"/>
      <c r="AP209" s="371"/>
      <c r="AQ209" s="371"/>
      <c r="AR209" s="371"/>
      <c r="AS209" s="371"/>
      <c r="AT209" s="371"/>
      <c r="AU209" s="371"/>
      <c r="AV209" s="371"/>
      <c r="AW209" s="371"/>
      <c r="AX209" s="371"/>
      <c r="AY209" s="371"/>
      <c r="AZ209" s="371"/>
      <c r="BA209" s="371"/>
      <c r="BB209" s="371"/>
      <c r="BC209" s="371"/>
      <c r="BD209" s="371"/>
      <c r="BE209" s="371"/>
      <c r="BF209" s="371"/>
      <c r="BG209" s="371"/>
      <c r="BH209" s="371"/>
      <c r="BI209" s="371"/>
      <c r="BJ209" s="371"/>
      <c r="BK209" s="371"/>
      <c r="BL209" s="371"/>
      <c r="BM209" s="371"/>
      <c r="BN209" s="371"/>
      <c r="BO209" s="371"/>
      <c r="BP209" s="371"/>
      <c r="BQ209" s="371"/>
      <c r="BR209" s="371"/>
      <c r="BS209" s="371"/>
      <c r="BT209" s="371"/>
      <c r="BU209" s="371"/>
      <c r="BV209" s="371"/>
      <c r="BW209" s="371"/>
      <c r="BX209" s="371"/>
      <c r="BY209" s="371"/>
      <c r="BZ209" s="371"/>
      <c r="CA209" s="371"/>
      <c r="CB209" s="371"/>
      <c r="CC209" s="371"/>
      <c r="CD209" s="371"/>
      <c r="CE209" s="371"/>
      <c r="CF209" s="371"/>
      <c r="CG209" s="371"/>
      <c r="CH209" s="371"/>
      <c r="CI209" s="371"/>
      <c r="CJ209" s="371"/>
      <c r="CK209" s="371"/>
      <c r="CL209" s="371"/>
      <c r="CM209" s="371"/>
      <c r="CN209" s="371"/>
      <c r="CO209" s="371"/>
      <c r="CP209" s="371"/>
      <c r="CQ209" s="371"/>
      <c r="CR209" s="371"/>
      <c r="CS209" s="371"/>
      <c r="CT209" s="371"/>
      <c r="CU209" s="371"/>
      <c r="CV209" s="371"/>
      <c r="CW209" s="371"/>
      <c r="CX209" s="371"/>
      <c r="CY209" s="371"/>
      <c r="CZ209" s="371"/>
      <c r="DA209" s="371"/>
      <c r="DB209" s="371"/>
      <c r="DC209" s="371"/>
      <c r="DD209" s="371"/>
      <c r="DE209" s="371"/>
      <c r="DF209" s="371"/>
      <c r="DG209" s="371"/>
      <c r="DH209" s="371"/>
      <c r="DI209" s="371"/>
      <c r="DJ209" s="371"/>
      <c r="DK209" s="371"/>
      <c r="DL209" s="371"/>
      <c r="DM209" s="371"/>
      <c r="DN209" s="371"/>
      <c r="DO209" s="371"/>
      <c r="DP209" s="371"/>
      <c r="DQ209" s="371"/>
      <c r="DR209" s="371"/>
      <c r="DS209" s="371"/>
      <c r="DT209" s="371"/>
      <c r="DU209" s="371"/>
      <c r="DV209" s="371"/>
      <c r="DW209" s="371"/>
      <c r="DX209" s="371"/>
      <c r="DY209" s="371"/>
      <c r="DZ209" s="371"/>
      <c r="EA209" s="371"/>
      <c r="EB209" s="371"/>
      <c r="EC209" s="371"/>
      <c r="ED209" s="371"/>
      <c r="EE209" s="371"/>
      <c r="EF209" s="371"/>
      <c r="EG209" s="371"/>
      <c r="EH209" s="371"/>
      <c r="EI209" s="371"/>
      <c r="EJ209" s="371"/>
      <c r="EK209" s="371"/>
      <c r="EL209" s="371"/>
      <c r="EM209" s="371"/>
      <c r="EN209" s="371"/>
      <c r="EO209" s="371"/>
      <c r="EP209" s="371"/>
      <c r="EQ209" s="371"/>
      <c r="ER209" s="371"/>
      <c r="ES209" s="371"/>
      <c r="ET209" s="371"/>
      <c r="EU209" s="371"/>
      <c r="EV209" s="371"/>
      <c r="EW209" s="371"/>
      <c r="EX209" s="371"/>
      <c r="EY209" s="371"/>
      <c r="EZ209" s="371"/>
      <c r="FA209" s="371"/>
      <c r="FB209" s="371"/>
      <c r="FC209" s="371"/>
      <c r="FD209" s="371"/>
      <c r="FE209" s="371"/>
      <c r="FF209" s="371"/>
      <c r="FG209" s="371"/>
      <c r="FH209" s="371"/>
      <c r="FI209" s="371"/>
      <c r="FJ209" s="371"/>
      <c r="FK209" s="371"/>
      <c r="FL209" s="371"/>
      <c r="FM209" s="371"/>
      <c r="FN209" s="371"/>
      <c r="FO209" s="371"/>
      <c r="FP209" s="371"/>
      <c r="FQ209" s="371"/>
      <c r="FR209" s="371"/>
      <c r="FS209" s="371"/>
      <c r="FT209" s="371"/>
      <c r="FU209" s="371"/>
      <c r="FV209" s="371"/>
      <c r="FW209" s="371"/>
      <c r="FX209" s="371"/>
      <c r="FY209" s="371"/>
      <c r="FZ209" s="371"/>
      <c r="GA209" s="371"/>
      <c r="GB209" s="371"/>
    </row>
    <row r="210" spans="1:212" s="405" customFormat="1" ht="12.75" customHeight="1">
      <c r="A210" s="203"/>
      <c r="B210" s="210" t="s">
        <v>506</v>
      </c>
      <c r="C210" s="215">
        <v>8.11</v>
      </c>
      <c r="D210" s="204"/>
      <c r="E210" s="204"/>
      <c r="F210" s="204"/>
      <c r="G210" s="215" t="s">
        <v>132</v>
      </c>
      <c r="H210" s="215">
        <v>7.1</v>
      </c>
      <c r="I210" s="378">
        <v>30</v>
      </c>
      <c r="J210" s="215" t="s">
        <v>132</v>
      </c>
      <c r="K210" s="215" t="s">
        <v>133</v>
      </c>
      <c r="L210" s="210">
        <v>9.5</v>
      </c>
      <c r="M210" s="378">
        <v>27</v>
      </c>
      <c r="N210" s="215">
        <v>90</v>
      </c>
      <c r="O210" s="205">
        <v>4.17</v>
      </c>
      <c r="P210" s="215" t="s">
        <v>75</v>
      </c>
      <c r="Q210" s="215" t="s">
        <v>75</v>
      </c>
      <c r="R210" s="215">
        <v>1</v>
      </c>
      <c r="S210" s="215" t="s">
        <v>132</v>
      </c>
      <c r="T210" s="215">
        <v>1.03</v>
      </c>
      <c r="U210" s="215">
        <v>24</v>
      </c>
      <c r="V210" s="215">
        <v>91.4</v>
      </c>
      <c r="W210" s="210" t="s">
        <v>148</v>
      </c>
      <c r="X210" s="373"/>
      <c r="Y210" s="367"/>
      <c r="Z210" s="367"/>
      <c r="AA210" s="367"/>
      <c r="AB210" s="367"/>
      <c r="AC210" s="367"/>
      <c r="AD210" s="367"/>
      <c r="AE210" s="367"/>
      <c r="AF210" s="367"/>
      <c r="AG210" s="367"/>
      <c r="AH210" s="367"/>
      <c r="AI210" s="367"/>
      <c r="AJ210" s="367"/>
      <c r="AK210" s="367"/>
      <c r="AL210" s="367"/>
      <c r="AM210" s="367"/>
      <c r="AN210" s="367"/>
      <c r="AO210" s="367"/>
      <c r="AP210" s="367"/>
      <c r="AQ210" s="367"/>
      <c r="AR210" s="367"/>
      <c r="AS210" s="367"/>
      <c r="AT210" s="367"/>
      <c r="AU210" s="367"/>
      <c r="AV210" s="367"/>
      <c r="AW210" s="367"/>
      <c r="AX210" s="367"/>
      <c r="AY210" s="367"/>
      <c r="AZ210" s="367"/>
      <c r="BA210" s="367"/>
      <c r="BB210" s="367"/>
      <c r="BC210" s="367"/>
      <c r="BD210" s="367"/>
      <c r="BE210" s="367"/>
      <c r="BF210" s="367"/>
      <c r="BG210" s="367"/>
      <c r="BH210" s="367"/>
      <c r="BI210" s="367"/>
      <c r="BJ210" s="367"/>
      <c r="BK210" s="367"/>
      <c r="BL210" s="367"/>
      <c r="BM210" s="367"/>
      <c r="BN210" s="367"/>
      <c r="BO210" s="367"/>
      <c r="BP210" s="367"/>
      <c r="BQ210" s="367"/>
      <c r="BR210" s="367"/>
      <c r="BS210" s="367"/>
      <c r="BT210" s="367"/>
      <c r="BU210" s="367"/>
      <c r="BV210" s="367"/>
      <c r="BW210" s="367"/>
      <c r="BX210" s="367"/>
      <c r="BY210" s="367"/>
      <c r="BZ210" s="367"/>
      <c r="CA210" s="367"/>
      <c r="CB210" s="367"/>
      <c r="CC210" s="367"/>
      <c r="CD210" s="367"/>
      <c r="CE210" s="367"/>
      <c r="CF210" s="367"/>
      <c r="CG210" s="367"/>
      <c r="CH210" s="367"/>
      <c r="CI210" s="367"/>
      <c r="CJ210" s="367"/>
      <c r="CK210" s="367"/>
      <c r="CL210" s="367"/>
      <c r="CM210" s="367"/>
      <c r="CN210" s="367"/>
      <c r="CO210" s="367"/>
      <c r="CP210" s="367"/>
      <c r="CQ210" s="367"/>
      <c r="CR210" s="367"/>
      <c r="CS210" s="367"/>
      <c r="CT210" s="367"/>
      <c r="CU210" s="367"/>
      <c r="CV210" s="367"/>
      <c r="CW210" s="367"/>
      <c r="CX210" s="367"/>
      <c r="CY210" s="367"/>
      <c r="CZ210" s="367"/>
      <c r="DA210" s="367"/>
      <c r="DB210" s="367"/>
      <c r="DC210" s="367"/>
      <c r="DD210" s="367"/>
      <c r="DE210" s="367"/>
      <c r="DF210" s="367"/>
      <c r="DG210" s="367"/>
      <c r="DH210" s="367"/>
      <c r="DI210" s="367"/>
      <c r="DJ210" s="367"/>
      <c r="DK210" s="367"/>
      <c r="DL210" s="367"/>
      <c r="DM210" s="367"/>
      <c r="DN210" s="367"/>
      <c r="DO210" s="367"/>
      <c r="DP210" s="367"/>
      <c r="DQ210" s="367"/>
      <c r="DR210" s="367"/>
      <c r="DS210" s="367"/>
      <c r="DT210" s="367"/>
      <c r="DU210" s="367"/>
      <c r="DV210" s="367"/>
      <c r="DW210" s="367"/>
      <c r="DX210" s="367"/>
      <c r="DY210" s="367"/>
      <c r="DZ210" s="367"/>
      <c r="EA210" s="367"/>
      <c r="EB210" s="367"/>
      <c r="EC210" s="367"/>
      <c r="ED210" s="367"/>
      <c r="EE210" s="367"/>
      <c r="EF210" s="367"/>
      <c r="EG210" s="367"/>
      <c r="EH210" s="367"/>
      <c r="EI210" s="367"/>
      <c r="EJ210" s="367"/>
      <c r="EK210" s="367"/>
      <c r="EL210" s="367"/>
      <c r="EM210" s="367"/>
      <c r="EN210" s="367"/>
      <c r="EO210" s="367"/>
      <c r="EP210" s="367"/>
      <c r="EQ210" s="367"/>
      <c r="ER210" s="367"/>
      <c r="ES210" s="367"/>
      <c r="ET210" s="367"/>
      <c r="EU210" s="367"/>
      <c r="EV210" s="367"/>
      <c r="EW210" s="367"/>
      <c r="EX210" s="367"/>
      <c r="EY210" s="367"/>
      <c r="EZ210" s="367"/>
      <c r="FA210" s="367"/>
      <c r="FB210" s="367"/>
      <c r="FC210" s="367"/>
      <c r="FD210" s="367"/>
      <c r="FE210" s="367"/>
      <c r="FF210" s="367"/>
      <c r="FG210" s="367"/>
      <c r="FH210" s="367"/>
      <c r="FI210" s="367"/>
      <c r="FJ210" s="367"/>
      <c r="FK210" s="367"/>
      <c r="FL210" s="367"/>
      <c r="FM210" s="367"/>
      <c r="FN210" s="367"/>
      <c r="FO210" s="367"/>
      <c r="FP210" s="367"/>
      <c r="FQ210" s="367"/>
      <c r="FR210" s="367"/>
      <c r="FS210" s="367"/>
      <c r="FT210" s="367"/>
      <c r="FU210" s="367"/>
      <c r="FV210" s="367"/>
      <c r="FW210" s="367"/>
      <c r="FX210" s="367"/>
      <c r="FY210" s="367"/>
      <c r="FZ210" s="367"/>
      <c r="GA210" s="367"/>
      <c r="GB210" s="367"/>
    </row>
    <row r="211" spans="1:212" s="10" customFormat="1" ht="12.75" customHeight="1">
      <c r="A211" s="52" t="s">
        <v>45</v>
      </c>
      <c r="B211" s="432" t="s">
        <v>196</v>
      </c>
      <c r="C211" s="94">
        <v>7.76</v>
      </c>
      <c r="D211" s="94"/>
      <c r="E211" s="434"/>
      <c r="F211" s="599"/>
      <c r="G211" s="434" t="s">
        <v>132</v>
      </c>
      <c r="H211" s="178">
        <v>6</v>
      </c>
      <c r="I211" s="94">
        <v>30</v>
      </c>
      <c r="J211" s="434" t="s">
        <v>132</v>
      </c>
      <c r="K211" s="434" t="s">
        <v>133</v>
      </c>
      <c r="L211" s="435">
        <v>17.5</v>
      </c>
      <c r="M211" s="94">
        <v>110</v>
      </c>
      <c r="N211" s="434">
        <v>100</v>
      </c>
      <c r="O211" s="94">
        <v>20.8</v>
      </c>
      <c r="P211" s="434" t="s">
        <v>75</v>
      </c>
      <c r="Q211" s="434" t="s">
        <v>75</v>
      </c>
      <c r="R211" s="434" t="s">
        <v>75</v>
      </c>
      <c r="S211" s="485">
        <v>370</v>
      </c>
      <c r="T211" s="434">
        <v>6.39</v>
      </c>
      <c r="U211" s="434">
        <v>8</v>
      </c>
      <c r="V211" s="434">
        <v>51.3</v>
      </c>
      <c r="W211" s="435">
        <v>8</v>
      </c>
      <c r="X211" s="373"/>
      <c r="Y211" s="371"/>
      <c r="Z211" s="371"/>
      <c r="AA211" s="371"/>
      <c r="AB211" s="371"/>
      <c r="AC211" s="371"/>
      <c r="AD211" s="371"/>
      <c r="AE211" s="371"/>
      <c r="AF211" s="371"/>
      <c r="AG211" s="371"/>
      <c r="AH211" s="371"/>
      <c r="AI211" s="371"/>
      <c r="AJ211" s="371"/>
      <c r="AK211" s="371"/>
      <c r="AL211" s="371"/>
      <c r="AM211" s="371"/>
      <c r="AN211" s="371"/>
      <c r="AO211" s="371"/>
      <c r="AP211" s="371"/>
      <c r="AQ211" s="371"/>
      <c r="AR211" s="371"/>
      <c r="AS211" s="371"/>
      <c r="AT211" s="371"/>
      <c r="AU211" s="371"/>
      <c r="AV211" s="371"/>
      <c r="AW211" s="371"/>
      <c r="AX211" s="371"/>
      <c r="AY211" s="371"/>
      <c r="AZ211" s="371"/>
      <c r="BA211" s="371"/>
      <c r="BB211" s="371"/>
      <c r="BC211" s="371"/>
      <c r="BD211" s="371"/>
      <c r="BE211" s="371"/>
      <c r="BF211" s="371"/>
      <c r="BG211" s="371"/>
      <c r="BH211" s="371"/>
      <c r="BI211" s="371"/>
      <c r="BJ211" s="371"/>
      <c r="BK211" s="371"/>
      <c r="BL211" s="371"/>
      <c r="BM211" s="371"/>
      <c r="BN211" s="371"/>
      <c r="BO211" s="371"/>
      <c r="BP211" s="371"/>
      <c r="BQ211" s="371"/>
      <c r="BR211" s="371"/>
      <c r="BS211" s="371"/>
      <c r="BT211" s="371"/>
      <c r="BU211" s="371"/>
      <c r="BV211" s="371"/>
      <c r="BW211" s="371"/>
      <c r="BX211" s="371"/>
      <c r="BY211" s="371"/>
      <c r="BZ211" s="371"/>
      <c r="CA211" s="371"/>
      <c r="CB211" s="371"/>
      <c r="CC211" s="371"/>
      <c r="CD211" s="371"/>
      <c r="CE211" s="371"/>
      <c r="CF211" s="371"/>
      <c r="CG211" s="371"/>
      <c r="CH211" s="371"/>
      <c r="CI211" s="371"/>
      <c r="CJ211" s="371"/>
      <c r="CK211" s="371"/>
      <c r="CL211" s="371"/>
      <c r="CM211" s="371"/>
      <c r="CN211" s="371"/>
      <c r="CO211" s="371"/>
      <c r="CP211" s="371"/>
      <c r="CQ211" s="371"/>
      <c r="CR211" s="371"/>
      <c r="CS211" s="371"/>
      <c r="CT211" s="371"/>
      <c r="CU211" s="371"/>
      <c r="CV211" s="371"/>
      <c r="CW211" s="371"/>
      <c r="CX211" s="371"/>
      <c r="CY211" s="371"/>
      <c r="CZ211" s="371"/>
      <c r="DA211" s="371"/>
      <c r="DB211" s="371"/>
      <c r="DC211" s="371"/>
      <c r="DD211" s="371"/>
      <c r="DE211" s="371"/>
      <c r="DF211" s="371"/>
      <c r="DG211" s="371"/>
      <c r="DH211" s="371"/>
      <c r="DI211" s="371"/>
      <c r="DJ211" s="371"/>
      <c r="DK211" s="371"/>
      <c r="DL211" s="371"/>
      <c r="DM211" s="371"/>
      <c r="DN211" s="371"/>
      <c r="DO211" s="371"/>
      <c r="DP211" s="371"/>
      <c r="DQ211" s="371"/>
      <c r="DR211" s="371"/>
      <c r="DS211" s="371"/>
      <c r="DT211" s="371"/>
      <c r="DU211" s="371"/>
      <c r="DV211" s="371"/>
      <c r="DW211" s="371"/>
      <c r="DX211" s="371"/>
      <c r="DY211" s="371"/>
      <c r="DZ211" s="371"/>
      <c r="EA211" s="371"/>
      <c r="EB211" s="371"/>
      <c r="EC211" s="371"/>
      <c r="ED211" s="371"/>
      <c r="EE211" s="371"/>
      <c r="EF211" s="371"/>
      <c r="EG211" s="371"/>
      <c r="EH211" s="371"/>
      <c r="EI211" s="371"/>
      <c r="EJ211" s="371"/>
      <c r="EK211" s="371"/>
      <c r="EL211" s="371"/>
      <c r="EM211" s="371"/>
      <c r="EN211" s="371"/>
      <c r="EO211" s="371"/>
      <c r="EP211" s="371"/>
      <c r="EQ211" s="371"/>
      <c r="ER211" s="371"/>
      <c r="ES211" s="371"/>
      <c r="ET211" s="371"/>
      <c r="EU211" s="371"/>
      <c r="EV211" s="371"/>
      <c r="EW211" s="371"/>
      <c r="EX211" s="371"/>
      <c r="EY211" s="371"/>
      <c r="EZ211" s="371"/>
      <c r="FA211" s="371"/>
      <c r="FB211" s="371"/>
      <c r="FC211" s="371"/>
      <c r="FD211" s="371"/>
      <c r="FE211" s="371"/>
      <c r="FF211" s="371"/>
      <c r="FG211" s="371"/>
      <c r="FH211" s="371"/>
      <c r="FI211" s="371"/>
      <c r="FJ211" s="371"/>
      <c r="FK211" s="371"/>
      <c r="FL211" s="371"/>
      <c r="FM211" s="371"/>
      <c r="FN211" s="371"/>
      <c r="FO211" s="371"/>
      <c r="FP211" s="371"/>
    </row>
    <row r="212" spans="1:212" s="10" customFormat="1" ht="12.75" customHeight="1">
      <c r="A212" s="84"/>
      <c r="B212" s="111" t="s">
        <v>198</v>
      </c>
      <c r="C212" s="68">
        <v>7.58</v>
      </c>
      <c r="D212" s="68"/>
      <c r="E212" s="54"/>
      <c r="F212" s="517"/>
      <c r="G212" s="54" t="s">
        <v>132</v>
      </c>
      <c r="H212" s="117">
        <v>5.2</v>
      </c>
      <c r="I212" s="68" t="s">
        <v>140</v>
      </c>
      <c r="J212" s="54" t="s">
        <v>132</v>
      </c>
      <c r="K212" s="54">
        <v>7</v>
      </c>
      <c r="L212" s="65">
        <v>19.899999999999999</v>
      </c>
      <c r="M212" s="68" t="s">
        <v>137</v>
      </c>
      <c r="N212" s="54">
        <v>60</v>
      </c>
      <c r="O212" s="68">
        <v>25.5</v>
      </c>
      <c r="P212" s="54" t="s">
        <v>139</v>
      </c>
      <c r="Q212" s="54" t="s">
        <v>530</v>
      </c>
      <c r="R212" s="54" t="s">
        <v>140</v>
      </c>
      <c r="S212" s="54">
        <v>50</v>
      </c>
      <c r="T212" s="54">
        <v>6.48</v>
      </c>
      <c r="U212" s="54" t="s">
        <v>138</v>
      </c>
      <c r="V212" s="54">
        <v>54.4</v>
      </c>
      <c r="W212" s="65" t="s">
        <v>140</v>
      </c>
      <c r="X212" s="373"/>
      <c r="Y212" s="371"/>
      <c r="Z212" s="371"/>
      <c r="AA212" s="371"/>
      <c r="AB212" s="371"/>
      <c r="AC212" s="371"/>
      <c r="AD212" s="371"/>
      <c r="AE212" s="371"/>
      <c r="AF212" s="371"/>
      <c r="AG212" s="371"/>
      <c r="AH212" s="371"/>
      <c r="AI212" s="371"/>
      <c r="AJ212" s="371"/>
      <c r="AK212" s="371"/>
      <c r="AL212" s="371"/>
      <c r="AM212" s="371"/>
      <c r="AN212" s="371"/>
      <c r="AO212" s="371"/>
      <c r="AP212" s="371"/>
      <c r="AQ212" s="371"/>
      <c r="AR212" s="371"/>
      <c r="AS212" s="371"/>
      <c r="AT212" s="371"/>
      <c r="AU212" s="371"/>
      <c r="AV212" s="371"/>
      <c r="AW212" s="371"/>
      <c r="AX212" s="371"/>
      <c r="AY212" s="371"/>
      <c r="AZ212" s="371"/>
      <c r="BA212" s="371"/>
      <c r="BB212" s="371"/>
      <c r="BC212" s="371"/>
      <c r="BD212" s="371"/>
      <c r="BE212" s="371"/>
      <c r="BF212" s="371"/>
      <c r="BG212" s="371"/>
      <c r="BH212" s="371"/>
      <c r="BI212" s="371"/>
      <c r="BJ212" s="371"/>
      <c r="BK212" s="371"/>
      <c r="BL212" s="371"/>
      <c r="BM212" s="371"/>
      <c r="BN212" s="371"/>
      <c r="BO212" s="371"/>
      <c r="BP212" s="371"/>
      <c r="BQ212" s="371"/>
      <c r="BR212" s="371"/>
      <c r="BS212" s="371"/>
      <c r="BT212" s="371"/>
      <c r="BU212" s="371"/>
      <c r="BV212" s="371"/>
      <c r="BW212" s="371"/>
      <c r="BX212" s="371"/>
      <c r="BY212" s="371"/>
      <c r="BZ212" s="371"/>
      <c r="CA212" s="371"/>
      <c r="CB212" s="371"/>
      <c r="CC212" s="371"/>
      <c r="CD212" s="371"/>
      <c r="CE212" s="371"/>
      <c r="CF212" s="371"/>
      <c r="CG212" s="371"/>
      <c r="CH212" s="371"/>
      <c r="CI212" s="371"/>
      <c r="CJ212" s="371"/>
      <c r="CK212" s="371"/>
      <c r="CL212" s="371"/>
      <c r="CM212" s="371"/>
      <c r="CN212" s="371"/>
      <c r="CO212" s="371"/>
      <c r="CP212" s="371"/>
      <c r="CQ212" s="371"/>
      <c r="CR212" s="371"/>
      <c r="CS212" s="371"/>
      <c r="CT212" s="371"/>
      <c r="CU212" s="371"/>
      <c r="CV212" s="371"/>
      <c r="CW212" s="371"/>
      <c r="CX212" s="371"/>
      <c r="CY212" s="371"/>
      <c r="CZ212" s="371"/>
      <c r="DA212" s="371"/>
      <c r="DB212" s="371"/>
      <c r="DC212" s="371"/>
      <c r="DD212" s="371"/>
      <c r="DE212" s="371"/>
      <c r="DF212" s="371"/>
      <c r="DG212" s="371"/>
      <c r="DH212" s="371"/>
      <c r="DI212" s="371"/>
      <c r="DJ212" s="371"/>
      <c r="DK212" s="371"/>
      <c r="DL212" s="371"/>
      <c r="DM212" s="371"/>
      <c r="DN212" s="371"/>
      <c r="DO212" s="371"/>
      <c r="DP212" s="371"/>
      <c r="DQ212" s="371"/>
      <c r="DR212" s="371"/>
      <c r="DS212" s="371"/>
      <c r="DT212" s="371"/>
      <c r="DU212" s="371"/>
      <c r="DV212" s="371"/>
      <c r="DW212" s="371"/>
      <c r="DX212" s="371"/>
      <c r="DY212" s="371"/>
      <c r="DZ212" s="371"/>
      <c r="EA212" s="371"/>
      <c r="EB212" s="371"/>
      <c r="EC212" s="371"/>
      <c r="ED212" s="371"/>
      <c r="EE212" s="371"/>
      <c r="EF212" s="371"/>
      <c r="EG212" s="371"/>
      <c r="EH212" s="371"/>
      <c r="EI212" s="371"/>
      <c r="EJ212" s="371"/>
      <c r="EK212" s="371"/>
      <c r="EL212" s="371"/>
      <c r="EM212" s="371"/>
      <c r="EN212" s="371"/>
      <c r="EO212" s="371"/>
      <c r="EP212" s="371"/>
      <c r="EQ212" s="371"/>
      <c r="ER212" s="371"/>
      <c r="ES212" s="371"/>
      <c r="ET212" s="371"/>
      <c r="EU212" s="371"/>
      <c r="EV212" s="371"/>
      <c r="EW212" s="371"/>
      <c r="EX212" s="371"/>
      <c r="EY212" s="371"/>
      <c r="EZ212" s="371"/>
      <c r="FA212" s="371"/>
      <c r="FB212" s="371"/>
      <c r="FC212" s="371"/>
      <c r="FD212" s="371"/>
      <c r="FE212" s="371"/>
      <c r="FF212" s="371"/>
      <c r="FG212" s="371"/>
      <c r="FH212" s="371"/>
      <c r="FI212" s="371"/>
      <c r="FJ212" s="371"/>
      <c r="FK212" s="371"/>
      <c r="FL212" s="371"/>
      <c r="FM212" s="371"/>
      <c r="FN212" s="371"/>
      <c r="FO212" s="371"/>
      <c r="FP212" s="371"/>
    </row>
    <row r="213" spans="1:212" s="10" customFormat="1" ht="12.75" customHeight="1">
      <c r="A213" s="84"/>
      <c r="B213" s="111" t="s">
        <v>201</v>
      </c>
      <c r="C213" s="68">
        <v>7.63</v>
      </c>
      <c r="D213" s="68"/>
      <c r="E213" s="54"/>
      <c r="F213" s="517"/>
      <c r="G213" s="54" t="s">
        <v>132</v>
      </c>
      <c r="H213" s="117">
        <v>5.9</v>
      </c>
      <c r="I213" s="68">
        <v>20</v>
      </c>
      <c r="J213" s="54" t="s">
        <v>132</v>
      </c>
      <c r="K213" s="54" t="s">
        <v>133</v>
      </c>
      <c r="L213" s="65">
        <v>13.4</v>
      </c>
      <c r="M213" s="68">
        <v>36</v>
      </c>
      <c r="N213" s="54">
        <v>120</v>
      </c>
      <c r="O213" s="68">
        <v>19.7</v>
      </c>
      <c r="P213" s="54" t="s">
        <v>75</v>
      </c>
      <c r="Q213" s="54" t="s">
        <v>75</v>
      </c>
      <c r="R213" s="54" t="s">
        <v>75</v>
      </c>
      <c r="S213" s="54">
        <v>60</v>
      </c>
      <c r="T213" s="54">
        <v>5.89</v>
      </c>
      <c r="U213" s="54">
        <v>20</v>
      </c>
      <c r="V213" s="54">
        <v>57.1</v>
      </c>
      <c r="W213" s="65" t="s">
        <v>148</v>
      </c>
      <c r="X213" s="373"/>
      <c r="Y213" s="371"/>
      <c r="Z213" s="371"/>
      <c r="AA213" s="371"/>
      <c r="AB213" s="371"/>
      <c r="AC213" s="371"/>
      <c r="AD213" s="371"/>
      <c r="AE213" s="371"/>
      <c r="AF213" s="371"/>
      <c r="AG213" s="371"/>
      <c r="AH213" s="371"/>
      <c r="AI213" s="371"/>
      <c r="AJ213" s="371"/>
      <c r="AK213" s="371"/>
      <c r="AL213" s="371"/>
      <c r="AM213" s="371"/>
      <c r="AN213" s="371"/>
      <c r="AO213" s="371"/>
      <c r="AP213" s="371"/>
      <c r="AQ213" s="371"/>
      <c r="AR213" s="371"/>
      <c r="AS213" s="371"/>
      <c r="AT213" s="371"/>
      <c r="AU213" s="371"/>
      <c r="AV213" s="371"/>
      <c r="AW213" s="371"/>
      <c r="AX213" s="371"/>
      <c r="AY213" s="371"/>
      <c r="AZ213" s="371"/>
      <c r="BA213" s="371"/>
      <c r="BB213" s="371"/>
      <c r="BC213" s="371"/>
      <c r="BD213" s="371"/>
      <c r="BE213" s="371"/>
      <c r="BF213" s="371"/>
      <c r="BG213" s="371"/>
      <c r="BH213" s="371"/>
      <c r="BI213" s="371"/>
      <c r="BJ213" s="371"/>
      <c r="BK213" s="371"/>
      <c r="BL213" s="371"/>
      <c r="BM213" s="371"/>
      <c r="BN213" s="371"/>
      <c r="BO213" s="371"/>
      <c r="BP213" s="371"/>
      <c r="BQ213" s="371"/>
      <c r="BR213" s="371"/>
      <c r="BS213" s="371"/>
      <c r="BT213" s="371"/>
      <c r="BU213" s="371"/>
      <c r="BV213" s="371"/>
      <c r="BW213" s="371"/>
      <c r="BX213" s="371"/>
      <c r="BY213" s="371"/>
      <c r="BZ213" s="371"/>
      <c r="CA213" s="371"/>
      <c r="CB213" s="371"/>
      <c r="CC213" s="371"/>
      <c r="CD213" s="371"/>
      <c r="CE213" s="371"/>
      <c r="CF213" s="371"/>
      <c r="CG213" s="371"/>
      <c r="CH213" s="371"/>
      <c r="CI213" s="371"/>
      <c r="CJ213" s="371"/>
      <c r="CK213" s="371"/>
      <c r="CL213" s="371"/>
      <c r="CM213" s="371"/>
      <c r="CN213" s="371"/>
      <c r="CO213" s="371"/>
      <c r="CP213" s="371"/>
      <c r="CQ213" s="371"/>
      <c r="CR213" s="371"/>
      <c r="CS213" s="371"/>
      <c r="CT213" s="371"/>
      <c r="CU213" s="371"/>
      <c r="CV213" s="371"/>
      <c r="CW213" s="371"/>
      <c r="CX213" s="371"/>
      <c r="CY213" s="371"/>
      <c r="CZ213" s="371"/>
      <c r="DA213" s="371"/>
      <c r="DB213" s="371"/>
      <c r="DC213" s="371"/>
      <c r="DD213" s="371"/>
      <c r="DE213" s="371"/>
      <c r="DF213" s="371"/>
      <c r="DG213" s="371"/>
      <c r="DH213" s="371"/>
      <c r="DI213" s="371"/>
      <c r="DJ213" s="371"/>
      <c r="DK213" s="371"/>
      <c r="DL213" s="371"/>
      <c r="DM213" s="371"/>
      <c r="DN213" s="371"/>
      <c r="DO213" s="371"/>
      <c r="DP213" s="371"/>
      <c r="DQ213" s="371"/>
      <c r="DR213" s="371"/>
      <c r="DS213" s="371"/>
      <c r="DT213" s="371"/>
      <c r="DU213" s="371"/>
      <c r="DV213" s="371"/>
      <c r="DW213" s="371"/>
      <c r="DX213" s="371"/>
      <c r="DY213" s="371"/>
      <c r="DZ213" s="371"/>
      <c r="EA213" s="371"/>
      <c r="EB213" s="371"/>
      <c r="EC213" s="371"/>
      <c r="ED213" s="371"/>
      <c r="EE213" s="371"/>
      <c r="EF213" s="371"/>
      <c r="EG213" s="371"/>
      <c r="EH213" s="371"/>
      <c r="EI213" s="371"/>
      <c r="EJ213" s="371"/>
      <c r="EK213" s="371"/>
      <c r="EL213" s="371"/>
      <c r="EM213" s="371"/>
      <c r="EN213" s="371"/>
      <c r="EO213" s="371"/>
      <c r="EP213" s="371"/>
      <c r="EQ213" s="371"/>
      <c r="ER213" s="371"/>
      <c r="ES213" s="371"/>
      <c r="ET213" s="371"/>
      <c r="EU213" s="371"/>
      <c r="EV213" s="371"/>
      <c r="EW213" s="371"/>
      <c r="EX213" s="371"/>
      <c r="EY213" s="371"/>
      <c r="EZ213" s="371"/>
      <c r="FA213" s="371"/>
      <c r="FB213" s="371"/>
      <c r="FC213" s="371"/>
      <c r="FD213" s="371"/>
      <c r="FE213" s="371"/>
      <c r="FF213" s="371"/>
      <c r="FG213" s="371"/>
      <c r="FH213" s="371"/>
      <c r="FI213" s="371"/>
      <c r="FJ213" s="371"/>
      <c r="FK213" s="371"/>
      <c r="FL213" s="371"/>
      <c r="FM213" s="371"/>
      <c r="FN213" s="371"/>
      <c r="FO213" s="371"/>
      <c r="FP213" s="371"/>
    </row>
    <row r="214" spans="1:212" s="10" customFormat="1" ht="12.75" customHeight="1">
      <c r="A214" s="84"/>
      <c r="B214" s="111" t="s">
        <v>131</v>
      </c>
      <c r="C214" s="177">
        <v>7.96</v>
      </c>
      <c r="D214" s="209"/>
      <c r="E214" s="209"/>
      <c r="F214" s="566"/>
      <c r="G214" s="54" t="s">
        <v>132</v>
      </c>
      <c r="H214" s="117">
        <v>5.6</v>
      </c>
      <c r="I214" s="209">
        <v>350</v>
      </c>
      <c r="J214" s="54" t="s">
        <v>132</v>
      </c>
      <c r="K214" s="117" t="s">
        <v>133</v>
      </c>
      <c r="L214" s="65">
        <v>16.2</v>
      </c>
      <c r="M214" s="54" t="s">
        <v>132</v>
      </c>
      <c r="N214" s="54">
        <v>70</v>
      </c>
      <c r="O214" s="68">
        <v>20.100000000000001</v>
      </c>
      <c r="P214" s="54" t="s">
        <v>529</v>
      </c>
      <c r="Q214" s="54" t="s">
        <v>530</v>
      </c>
      <c r="R214" s="54" t="s">
        <v>140</v>
      </c>
      <c r="S214" s="54">
        <v>140</v>
      </c>
      <c r="T214" s="54">
        <v>5.7</v>
      </c>
      <c r="U214" s="54">
        <v>3</v>
      </c>
      <c r="V214" s="54">
        <v>54.6</v>
      </c>
      <c r="W214" s="65" t="s">
        <v>148</v>
      </c>
      <c r="X214" s="370"/>
      <c r="Y214" s="371"/>
      <c r="Z214" s="371"/>
      <c r="AA214" s="371"/>
      <c r="AB214" s="371"/>
      <c r="AC214" s="371"/>
      <c r="AD214" s="371"/>
      <c r="AE214" s="371"/>
      <c r="AF214" s="371"/>
      <c r="AG214" s="371"/>
      <c r="AH214" s="371"/>
      <c r="AI214" s="371"/>
      <c r="AJ214" s="371"/>
      <c r="AK214" s="371"/>
      <c r="AL214" s="371"/>
      <c r="AM214" s="371"/>
      <c r="AN214" s="371"/>
      <c r="AO214" s="371"/>
      <c r="AP214" s="371"/>
      <c r="AQ214" s="371"/>
      <c r="AR214" s="371"/>
      <c r="AS214" s="371"/>
      <c r="AT214" s="371"/>
      <c r="AU214" s="371"/>
      <c r="AV214" s="371"/>
      <c r="AW214" s="371"/>
      <c r="AX214" s="371"/>
      <c r="AY214" s="371"/>
      <c r="AZ214" s="371"/>
      <c r="BA214" s="371"/>
      <c r="BB214" s="371"/>
      <c r="BC214" s="371"/>
      <c r="BD214" s="371"/>
      <c r="BE214" s="371"/>
      <c r="BF214" s="371"/>
      <c r="BG214" s="371"/>
      <c r="BH214" s="371"/>
      <c r="BI214" s="371"/>
      <c r="BJ214" s="371"/>
      <c r="BK214" s="371"/>
      <c r="BL214" s="371"/>
      <c r="BM214" s="371"/>
      <c r="BN214" s="371"/>
      <c r="BO214" s="371"/>
      <c r="BP214" s="371"/>
      <c r="BQ214" s="371"/>
      <c r="BR214" s="371"/>
      <c r="BS214" s="371"/>
      <c r="BT214" s="371"/>
      <c r="BU214" s="371"/>
      <c r="BV214" s="371"/>
      <c r="BW214" s="371"/>
      <c r="BX214" s="371"/>
      <c r="BY214" s="371"/>
      <c r="BZ214" s="371"/>
      <c r="CA214" s="371"/>
      <c r="CB214" s="371"/>
      <c r="CC214" s="371"/>
      <c r="CD214" s="371"/>
      <c r="CE214" s="371"/>
      <c r="CF214" s="371"/>
      <c r="CG214" s="371"/>
      <c r="CH214" s="371"/>
      <c r="CI214" s="371"/>
      <c r="CJ214" s="371"/>
      <c r="CK214" s="371"/>
      <c r="CL214" s="371"/>
      <c r="CM214" s="371"/>
      <c r="CN214" s="371"/>
      <c r="CO214" s="371"/>
      <c r="CP214" s="371"/>
      <c r="CQ214" s="371"/>
      <c r="CR214" s="371"/>
      <c r="CS214" s="371"/>
      <c r="CT214" s="371"/>
      <c r="CU214" s="371"/>
      <c r="CV214" s="371"/>
      <c r="CW214" s="371"/>
      <c r="CX214" s="371"/>
      <c r="CY214" s="371"/>
      <c r="CZ214" s="371"/>
      <c r="DA214" s="371"/>
      <c r="DB214" s="371"/>
      <c r="DC214" s="371"/>
      <c r="DD214" s="371"/>
      <c r="DE214" s="371"/>
      <c r="DF214" s="371"/>
      <c r="DG214" s="371"/>
      <c r="DH214" s="371"/>
      <c r="DI214" s="371"/>
      <c r="DJ214" s="371"/>
      <c r="DK214" s="371"/>
      <c r="DL214" s="371"/>
      <c r="DM214" s="371"/>
      <c r="DN214" s="371"/>
      <c r="DO214" s="371"/>
      <c r="DP214" s="371"/>
      <c r="DQ214" s="371"/>
      <c r="DR214" s="371"/>
      <c r="DS214" s="371"/>
      <c r="DT214" s="371"/>
      <c r="DU214" s="371"/>
      <c r="DV214" s="371"/>
      <c r="DW214" s="371"/>
      <c r="DX214" s="371"/>
      <c r="DY214" s="371"/>
      <c r="DZ214" s="371"/>
      <c r="EA214" s="371"/>
      <c r="EB214" s="371"/>
      <c r="EC214" s="371"/>
      <c r="ED214" s="371"/>
      <c r="EE214" s="371"/>
      <c r="EF214" s="371"/>
      <c r="EG214" s="371"/>
      <c r="EH214" s="371"/>
      <c r="EI214" s="371"/>
      <c r="EJ214" s="371"/>
      <c r="EK214" s="371"/>
      <c r="EL214" s="371"/>
      <c r="EM214" s="371"/>
      <c r="EN214" s="371"/>
      <c r="EO214" s="371"/>
      <c r="EP214" s="371"/>
      <c r="EQ214" s="371"/>
      <c r="ER214" s="371"/>
      <c r="ES214" s="371"/>
      <c r="ET214" s="371"/>
      <c r="EU214" s="371"/>
      <c r="EV214" s="371"/>
      <c r="EW214" s="371"/>
      <c r="EX214" s="371"/>
      <c r="EY214" s="371"/>
      <c r="EZ214" s="371"/>
      <c r="FA214" s="371"/>
      <c r="FB214" s="371"/>
      <c r="FC214" s="371"/>
      <c r="FD214" s="371"/>
      <c r="FE214" s="371"/>
      <c r="FF214" s="371"/>
      <c r="FG214" s="371"/>
      <c r="FH214" s="371"/>
      <c r="FI214" s="371"/>
      <c r="FJ214" s="371"/>
      <c r="FK214" s="371"/>
      <c r="FL214" s="371"/>
      <c r="FM214" s="371"/>
      <c r="FN214" s="371"/>
      <c r="FO214" s="371"/>
      <c r="FP214" s="371"/>
      <c r="FQ214" s="371"/>
      <c r="FR214" s="371"/>
      <c r="FS214" s="371"/>
      <c r="FT214" s="371"/>
      <c r="FU214" s="371"/>
      <c r="FV214" s="371"/>
      <c r="FW214" s="371"/>
      <c r="FX214" s="371"/>
      <c r="FY214" s="371"/>
      <c r="FZ214" s="371"/>
      <c r="GA214" s="371"/>
      <c r="GB214" s="371"/>
      <c r="GC214" s="371"/>
      <c r="GD214" s="371"/>
      <c r="GE214" s="371"/>
      <c r="GF214" s="371"/>
      <c r="GG214" s="371"/>
      <c r="GH214" s="371"/>
      <c r="GI214" s="371"/>
      <c r="GJ214" s="371"/>
      <c r="GK214" s="371"/>
      <c r="GL214" s="371"/>
      <c r="GM214" s="371"/>
      <c r="GN214" s="371"/>
      <c r="GO214" s="371"/>
      <c r="GP214" s="371"/>
      <c r="GQ214" s="371"/>
      <c r="GR214" s="371"/>
      <c r="GS214" s="371"/>
      <c r="GT214" s="371"/>
      <c r="GU214" s="371"/>
      <c r="GV214" s="371"/>
      <c r="GW214" s="371"/>
      <c r="GX214" s="371"/>
      <c r="GY214" s="371"/>
      <c r="GZ214" s="371"/>
      <c r="HA214" s="371"/>
      <c r="HB214" s="371"/>
      <c r="HC214" s="371"/>
      <c r="HD214" s="371"/>
    </row>
    <row r="215" spans="1:212" s="382" customFormat="1" ht="12.75" customHeight="1">
      <c r="A215" s="84"/>
      <c r="B215" s="111" t="s">
        <v>313</v>
      </c>
      <c r="C215" s="68">
        <v>8.06</v>
      </c>
      <c r="D215" s="68" t="e">
        <f>+#REF!/61.02+H215/35.45+L215/96.06/2</f>
        <v>#REF!</v>
      </c>
      <c r="E215" s="54" t="e">
        <f>+I215/1000/17.04+O215/20.04+S215/1000/55.85/2+T215/24.31/2+#REF!/39.1+#REF!/22.99</f>
        <v>#REF!</v>
      </c>
      <c r="F215" s="45"/>
      <c r="G215" s="54" t="s">
        <v>132</v>
      </c>
      <c r="H215" s="117">
        <v>5.3</v>
      </c>
      <c r="I215" s="68">
        <v>930</v>
      </c>
      <c r="J215" s="54" t="s">
        <v>132</v>
      </c>
      <c r="K215" s="54" t="s">
        <v>133</v>
      </c>
      <c r="L215" s="65">
        <v>17.8</v>
      </c>
      <c r="M215" s="480">
        <v>560</v>
      </c>
      <c r="N215" s="54">
        <v>100</v>
      </c>
      <c r="O215" s="68">
        <v>24.8</v>
      </c>
      <c r="P215" s="54" t="s">
        <v>75</v>
      </c>
      <c r="Q215" s="54" t="s">
        <v>75</v>
      </c>
      <c r="R215" s="117">
        <v>1</v>
      </c>
      <c r="S215" s="506">
        <v>450</v>
      </c>
      <c r="T215" s="54">
        <v>7.47</v>
      </c>
      <c r="U215" s="54">
        <v>6</v>
      </c>
      <c r="V215" s="54">
        <v>58</v>
      </c>
      <c r="W215" s="65" t="s">
        <v>148</v>
      </c>
      <c r="X215" s="370"/>
      <c r="Y215" s="371"/>
      <c r="Z215" s="371"/>
      <c r="AA215" s="371"/>
      <c r="AB215" s="371"/>
      <c r="AC215" s="371"/>
    </row>
    <row r="216" spans="1:212" s="382" customFormat="1" ht="12.75" customHeight="1">
      <c r="A216" s="217"/>
      <c r="B216" s="210" t="s">
        <v>351</v>
      </c>
      <c r="C216" s="209">
        <v>8.06</v>
      </c>
      <c r="D216" s="209"/>
      <c r="E216" s="204"/>
      <c r="F216" s="547"/>
      <c r="G216" s="204" t="s">
        <v>132</v>
      </c>
      <c r="H216" s="215">
        <v>5</v>
      </c>
      <c r="I216" s="209" t="s">
        <v>96</v>
      </c>
      <c r="J216" s="204" t="s">
        <v>132</v>
      </c>
      <c r="K216" s="204" t="s">
        <v>133</v>
      </c>
      <c r="L216" s="210">
        <v>17</v>
      </c>
      <c r="M216" s="319">
        <v>37</v>
      </c>
      <c r="N216" s="204">
        <v>80</v>
      </c>
      <c r="O216" s="209">
        <v>16.899999999999999</v>
      </c>
      <c r="P216" s="204" t="s">
        <v>75</v>
      </c>
      <c r="Q216" s="204" t="s">
        <v>75</v>
      </c>
      <c r="R216" s="204" t="s">
        <v>75</v>
      </c>
      <c r="S216" s="204">
        <v>120</v>
      </c>
      <c r="T216" s="204">
        <v>6.23</v>
      </c>
      <c r="U216" s="204">
        <v>23</v>
      </c>
      <c r="V216" s="204">
        <v>59.1</v>
      </c>
      <c r="W216" s="210" t="s">
        <v>148</v>
      </c>
      <c r="X216" s="370"/>
      <c r="Y216" s="371"/>
      <c r="Z216" s="371"/>
      <c r="AA216" s="371"/>
      <c r="AB216" s="371"/>
      <c r="AC216" s="371"/>
    </row>
    <row r="217" spans="1:212" s="382" customFormat="1" ht="12.75" customHeight="1">
      <c r="A217" s="217"/>
      <c r="B217" s="269" t="s">
        <v>389</v>
      </c>
      <c r="C217" s="209">
        <v>8.26</v>
      </c>
      <c r="D217" s="209"/>
      <c r="E217" s="204"/>
      <c r="F217" s="547"/>
      <c r="G217" s="204">
        <v>140</v>
      </c>
      <c r="H217" s="215">
        <v>5.3</v>
      </c>
      <c r="I217" s="209">
        <v>160</v>
      </c>
      <c r="J217" s="204" t="s">
        <v>132</v>
      </c>
      <c r="K217" s="204" t="s">
        <v>133</v>
      </c>
      <c r="L217" s="210">
        <v>13.6</v>
      </c>
      <c r="M217" s="205">
        <v>110</v>
      </c>
      <c r="N217" s="204">
        <v>160</v>
      </c>
      <c r="O217" s="209">
        <v>16.899999999999999</v>
      </c>
      <c r="P217" s="204" t="s">
        <v>75</v>
      </c>
      <c r="Q217" s="204" t="s">
        <v>75</v>
      </c>
      <c r="R217" s="204" t="s">
        <v>75</v>
      </c>
      <c r="S217" s="204">
        <v>230</v>
      </c>
      <c r="T217" s="204">
        <v>5.88</v>
      </c>
      <c r="U217" s="493">
        <v>50</v>
      </c>
      <c r="V217" s="204">
        <v>70.400000000000006</v>
      </c>
      <c r="W217" s="210">
        <v>15</v>
      </c>
      <c r="X217" s="370"/>
      <c r="Y217" s="371"/>
      <c r="Z217" s="371"/>
      <c r="AA217" s="371"/>
      <c r="AB217" s="371"/>
      <c r="AC217" s="371"/>
    </row>
    <row r="218" spans="1:212" s="10" customFormat="1" ht="12.75" customHeight="1">
      <c r="A218" s="356"/>
      <c r="B218" s="210" t="s">
        <v>427</v>
      </c>
      <c r="C218" s="209">
        <v>8.1</v>
      </c>
      <c r="D218" s="209"/>
      <c r="E218" s="204"/>
      <c r="F218" s="547"/>
      <c r="G218" s="246">
        <v>60</v>
      </c>
      <c r="H218" s="215">
        <v>5.9</v>
      </c>
      <c r="I218" s="209" t="s">
        <v>96</v>
      </c>
      <c r="J218" s="204" t="s">
        <v>132</v>
      </c>
      <c r="K218" s="204">
        <v>2</v>
      </c>
      <c r="L218" s="210">
        <v>13</v>
      </c>
      <c r="M218" s="209">
        <v>81</v>
      </c>
      <c r="N218" s="204">
        <v>110</v>
      </c>
      <c r="O218" s="209">
        <v>20.8</v>
      </c>
      <c r="P218" s="204" t="s">
        <v>75</v>
      </c>
      <c r="Q218" s="204" t="s">
        <v>75</v>
      </c>
      <c r="R218" s="204" t="s">
        <v>75</v>
      </c>
      <c r="S218" s="204">
        <v>110</v>
      </c>
      <c r="T218" s="204">
        <v>7.28</v>
      </c>
      <c r="U218" s="204">
        <v>2</v>
      </c>
      <c r="V218" s="204">
        <v>78.400000000000006</v>
      </c>
      <c r="W218" s="210" t="s">
        <v>148</v>
      </c>
      <c r="X218" s="373"/>
      <c r="Y218" s="371"/>
      <c r="Z218" s="371"/>
      <c r="AA218" s="371"/>
      <c r="AB218" s="371"/>
      <c r="AC218" s="371"/>
      <c r="AD218" s="371"/>
      <c r="AE218" s="371"/>
      <c r="AF218" s="371"/>
      <c r="AG218" s="371"/>
      <c r="AH218" s="371"/>
      <c r="AI218" s="371"/>
      <c r="AJ218" s="371"/>
      <c r="AK218" s="371"/>
      <c r="AL218" s="371"/>
      <c r="AM218" s="371"/>
      <c r="AN218" s="371"/>
      <c r="AO218" s="371"/>
      <c r="AP218" s="371"/>
      <c r="AQ218" s="371"/>
      <c r="AR218" s="371"/>
      <c r="AS218" s="371"/>
      <c r="AT218" s="371"/>
      <c r="AU218" s="371"/>
      <c r="AV218" s="371"/>
      <c r="AW218" s="371"/>
      <c r="AX218" s="371"/>
      <c r="AY218" s="371"/>
      <c r="AZ218" s="371"/>
      <c r="BA218" s="371"/>
      <c r="BB218" s="371"/>
      <c r="BC218" s="371"/>
      <c r="BD218" s="371"/>
      <c r="BE218" s="371"/>
      <c r="BF218" s="371"/>
      <c r="BG218" s="371"/>
      <c r="BH218" s="371"/>
      <c r="BI218" s="371"/>
      <c r="BJ218" s="371"/>
      <c r="BK218" s="371"/>
      <c r="BL218" s="371"/>
      <c r="BM218" s="371"/>
      <c r="BN218" s="371"/>
      <c r="BO218" s="371"/>
      <c r="BP218" s="371"/>
      <c r="BQ218" s="371"/>
      <c r="BR218" s="371"/>
      <c r="BS218" s="371"/>
      <c r="BT218" s="371"/>
      <c r="BU218" s="371"/>
      <c r="BV218" s="371"/>
      <c r="BW218" s="371"/>
      <c r="BX218" s="371"/>
      <c r="BY218" s="371"/>
      <c r="BZ218" s="371"/>
      <c r="CA218" s="371"/>
      <c r="CB218" s="371"/>
      <c r="CC218" s="371"/>
      <c r="CD218" s="371"/>
      <c r="CE218" s="371"/>
      <c r="CF218" s="371"/>
      <c r="CG218" s="371"/>
      <c r="CH218" s="371"/>
      <c r="CI218" s="371"/>
      <c r="CJ218" s="371"/>
      <c r="CK218" s="371"/>
      <c r="CL218" s="371"/>
      <c r="CM218" s="371"/>
      <c r="CN218" s="371"/>
      <c r="CO218" s="371"/>
      <c r="CP218" s="371"/>
      <c r="CQ218" s="371"/>
      <c r="CR218" s="371"/>
      <c r="CS218" s="371"/>
      <c r="CT218" s="371"/>
      <c r="CU218" s="371"/>
      <c r="CV218" s="371"/>
      <c r="CW218" s="371"/>
      <c r="CX218" s="371"/>
      <c r="CY218" s="371"/>
      <c r="CZ218" s="371"/>
      <c r="DA218" s="371"/>
      <c r="DB218" s="371"/>
      <c r="DC218" s="371"/>
      <c r="DD218" s="371"/>
      <c r="DE218" s="371"/>
      <c r="DF218" s="371"/>
      <c r="DG218" s="371"/>
      <c r="DH218" s="371"/>
      <c r="DI218" s="371"/>
      <c r="DJ218" s="371"/>
      <c r="DK218" s="371"/>
      <c r="DL218" s="371"/>
      <c r="DM218" s="371"/>
      <c r="DN218" s="371"/>
      <c r="DO218" s="371"/>
      <c r="DP218" s="371"/>
      <c r="DQ218" s="371"/>
      <c r="DR218" s="371"/>
      <c r="DS218" s="371"/>
      <c r="DT218" s="371"/>
      <c r="DU218" s="371"/>
      <c r="DV218" s="371"/>
      <c r="DW218" s="371"/>
      <c r="DX218" s="371"/>
      <c r="DY218" s="371"/>
      <c r="DZ218" s="371"/>
      <c r="EA218" s="371"/>
      <c r="EB218" s="371"/>
      <c r="EC218" s="371"/>
      <c r="ED218" s="371"/>
      <c r="EE218" s="371"/>
      <c r="EF218" s="371"/>
      <c r="EG218" s="371"/>
      <c r="EH218" s="371"/>
      <c r="EI218" s="371"/>
      <c r="EJ218" s="371"/>
      <c r="EK218" s="371"/>
      <c r="EL218" s="371"/>
      <c r="EM218" s="371"/>
      <c r="EN218" s="371"/>
      <c r="EO218" s="371"/>
      <c r="EP218" s="371"/>
      <c r="EQ218" s="371"/>
      <c r="ER218" s="371"/>
      <c r="ES218" s="371"/>
      <c r="ET218" s="371"/>
      <c r="EU218" s="371"/>
      <c r="EV218" s="371"/>
      <c r="EW218" s="371"/>
      <c r="EX218" s="371"/>
      <c r="EY218" s="371"/>
      <c r="EZ218" s="371"/>
      <c r="FA218" s="371"/>
      <c r="FB218" s="371"/>
      <c r="FC218" s="371"/>
      <c r="FD218" s="371"/>
      <c r="FE218" s="371"/>
      <c r="FF218" s="371"/>
      <c r="FG218" s="371"/>
      <c r="FH218" s="371"/>
      <c r="FI218" s="371"/>
      <c r="FJ218" s="371"/>
      <c r="FK218" s="371"/>
      <c r="FL218" s="371"/>
      <c r="FM218" s="371"/>
      <c r="FN218" s="371"/>
      <c r="FO218" s="371"/>
      <c r="FP218" s="371"/>
    </row>
    <row r="219" spans="1:212" s="10" customFormat="1" ht="12.75" customHeight="1">
      <c r="A219" s="217"/>
      <c r="B219" s="208" t="s">
        <v>467</v>
      </c>
      <c r="C219" s="378">
        <v>8.07</v>
      </c>
      <c r="D219" s="204"/>
      <c r="E219" s="204"/>
      <c r="F219" s="204"/>
      <c r="G219" s="378" t="s">
        <v>132</v>
      </c>
      <c r="H219" s="578">
        <v>5.6</v>
      </c>
      <c r="I219" s="378">
        <v>10</v>
      </c>
      <c r="J219" s="215" t="s">
        <v>132</v>
      </c>
      <c r="K219" s="215" t="s">
        <v>133</v>
      </c>
      <c r="L219" s="210">
        <v>15.7</v>
      </c>
      <c r="M219" s="215">
        <v>49</v>
      </c>
      <c r="N219" s="215">
        <v>70</v>
      </c>
      <c r="O219" s="215">
        <v>15.3</v>
      </c>
      <c r="P219" s="215" t="s">
        <v>75</v>
      </c>
      <c r="Q219" s="215" t="s">
        <v>67</v>
      </c>
      <c r="R219" s="215" t="s">
        <v>75</v>
      </c>
      <c r="S219" s="215" t="s">
        <v>132</v>
      </c>
      <c r="T219" s="378">
        <v>4.62</v>
      </c>
      <c r="U219" s="378">
        <v>2</v>
      </c>
      <c r="V219" s="215">
        <v>46.1</v>
      </c>
      <c r="W219" s="210" t="s">
        <v>148</v>
      </c>
      <c r="X219" s="373"/>
      <c r="Y219" s="371"/>
      <c r="Z219" s="371"/>
      <c r="AA219" s="371"/>
      <c r="AB219" s="371"/>
      <c r="AC219" s="371"/>
      <c r="AD219" s="371"/>
      <c r="AE219" s="371"/>
      <c r="AF219" s="371"/>
      <c r="AG219" s="371"/>
      <c r="AH219" s="371"/>
      <c r="AI219" s="371"/>
      <c r="AJ219" s="371"/>
      <c r="AK219" s="371"/>
      <c r="AL219" s="371"/>
      <c r="AM219" s="371"/>
      <c r="AN219" s="371"/>
      <c r="AO219" s="371"/>
      <c r="AP219" s="371"/>
      <c r="AQ219" s="371"/>
      <c r="AR219" s="371"/>
      <c r="AS219" s="371"/>
      <c r="AT219" s="371"/>
      <c r="AU219" s="371"/>
      <c r="AV219" s="371"/>
      <c r="AW219" s="371"/>
      <c r="AX219" s="371"/>
      <c r="AY219" s="371"/>
      <c r="AZ219" s="371"/>
      <c r="BA219" s="371"/>
      <c r="BB219" s="371"/>
      <c r="BC219" s="371"/>
      <c r="BD219" s="371"/>
      <c r="BE219" s="371"/>
      <c r="BF219" s="371"/>
      <c r="BG219" s="371"/>
      <c r="BH219" s="371"/>
      <c r="BI219" s="371"/>
      <c r="BJ219" s="371"/>
      <c r="BK219" s="371"/>
      <c r="BL219" s="371"/>
      <c r="BM219" s="371"/>
      <c r="BN219" s="371"/>
      <c r="BO219" s="371"/>
      <c r="BP219" s="371"/>
      <c r="BQ219" s="371"/>
      <c r="BR219" s="371"/>
      <c r="BS219" s="371"/>
      <c r="BT219" s="371"/>
      <c r="BU219" s="371"/>
      <c r="BV219" s="371"/>
      <c r="BW219" s="371"/>
      <c r="BX219" s="371"/>
      <c r="BY219" s="371"/>
      <c r="BZ219" s="371"/>
      <c r="CA219" s="371"/>
      <c r="CB219" s="371"/>
      <c r="CC219" s="371"/>
      <c r="CD219" s="371"/>
      <c r="CE219" s="371"/>
      <c r="CF219" s="371"/>
      <c r="CG219" s="371"/>
      <c r="CH219" s="371"/>
      <c r="CI219" s="371"/>
      <c r="CJ219" s="371"/>
      <c r="CK219" s="371"/>
      <c r="CL219" s="371"/>
      <c r="CM219" s="371"/>
      <c r="CN219" s="371"/>
      <c r="CO219" s="371"/>
      <c r="CP219" s="371"/>
      <c r="CQ219" s="371"/>
      <c r="CR219" s="371"/>
      <c r="CS219" s="371"/>
      <c r="CT219" s="371"/>
      <c r="CU219" s="371"/>
      <c r="CV219" s="371"/>
      <c r="CW219" s="371"/>
      <c r="CX219" s="371"/>
      <c r="CY219" s="371"/>
      <c r="CZ219" s="371"/>
      <c r="DA219" s="371"/>
      <c r="DB219" s="371"/>
      <c r="DC219" s="371"/>
      <c r="DD219" s="371"/>
      <c r="DE219" s="371"/>
      <c r="DF219" s="371"/>
      <c r="DG219" s="371"/>
      <c r="DH219" s="371"/>
      <c r="DI219" s="371"/>
      <c r="DJ219" s="371"/>
      <c r="DK219" s="371"/>
      <c r="DL219" s="371"/>
      <c r="DM219" s="371"/>
      <c r="DN219" s="371"/>
      <c r="DO219" s="371"/>
      <c r="DP219" s="371"/>
      <c r="DQ219" s="371"/>
      <c r="DR219" s="371"/>
      <c r="DS219" s="371"/>
      <c r="DT219" s="371"/>
      <c r="DU219" s="371"/>
      <c r="DV219" s="371"/>
      <c r="DW219" s="371"/>
      <c r="DX219" s="371"/>
      <c r="DY219" s="371"/>
      <c r="DZ219" s="371"/>
      <c r="EA219" s="371"/>
      <c r="EB219" s="371"/>
      <c r="EC219" s="371"/>
      <c r="ED219" s="371"/>
      <c r="EE219" s="371"/>
      <c r="EF219" s="371"/>
      <c r="EG219" s="371"/>
      <c r="EH219" s="371"/>
      <c r="EI219" s="371"/>
      <c r="EJ219" s="371"/>
      <c r="EK219" s="371"/>
      <c r="EL219" s="371"/>
      <c r="EM219" s="371"/>
      <c r="EN219" s="371"/>
      <c r="EO219" s="371"/>
      <c r="EP219" s="371"/>
      <c r="EQ219" s="371"/>
      <c r="ER219" s="371"/>
      <c r="ES219" s="371"/>
      <c r="ET219" s="371"/>
      <c r="EU219" s="371"/>
      <c r="EV219" s="371"/>
      <c r="EW219" s="371"/>
      <c r="EX219" s="371"/>
      <c r="EY219" s="371"/>
      <c r="EZ219" s="371"/>
      <c r="FA219" s="371"/>
      <c r="FB219" s="371"/>
      <c r="FC219" s="371"/>
      <c r="FD219" s="371"/>
      <c r="FE219" s="371"/>
      <c r="FF219" s="371"/>
      <c r="FG219" s="371"/>
      <c r="FH219" s="371"/>
      <c r="FI219" s="371"/>
      <c r="FJ219" s="371"/>
      <c r="FK219" s="371"/>
      <c r="FL219" s="371"/>
      <c r="FM219" s="371"/>
      <c r="FN219" s="371"/>
      <c r="FO219" s="371"/>
      <c r="FP219" s="371"/>
      <c r="FQ219" s="371"/>
      <c r="FR219" s="371"/>
      <c r="FS219" s="371"/>
      <c r="FT219" s="371"/>
      <c r="FU219" s="371"/>
      <c r="FV219" s="371"/>
      <c r="FW219" s="371"/>
      <c r="FX219" s="371"/>
      <c r="FY219" s="371"/>
      <c r="FZ219" s="371"/>
      <c r="GA219" s="371"/>
      <c r="GB219" s="371"/>
    </row>
    <row r="220" spans="1:212" s="10" customFormat="1" ht="12.75" customHeight="1">
      <c r="A220" s="203"/>
      <c r="B220" s="210" t="s">
        <v>506</v>
      </c>
      <c r="C220" s="215">
        <v>8.08</v>
      </c>
      <c r="D220" s="209"/>
      <c r="E220" s="204"/>
      <c r="F220" s="204"/>
      <c r="G220" s="215" t="s">
        <v>132</v>
      </c>
      <c r="H220" s="215">
        <v>5.6</v>
      </c>
      <c r="I220" s="209">
        <v>30</v>
      </c>
      <c r="J220" s="215" t="s">
        <v>132</v>
      </c>
      <c r="K220" s="215" t="s">
        <v>133</v>
      </c>
      <c r="L220" s="210">
        <v>13.7</v>
      </c>
      <c r="M220" s="205">
        <v>91</v>
      </c>
      <c r="N220" s="215">
        <v>80</v>
      </c>
      <c r="O220" s="215">
        <v>13.9</v>
      </c>
      <c r="P220" s="215" t="s">
        <v>75</v>
      </c>
      <c r="Q220" s="215" t="s">
        <v>75</v>
      </c>
      <c r="R220" s="215">
        <v>3</v>
      </c>
      <c r="S220" s="215">
        <v>180</v>
      </c>
      <c r="T220" s="350">
        <v>4</v>
      </c>
      <c r="U220" s="493">
        <v>54</v>
      </c>
      <c r="V220" s="215">
        <v>64.599999999999994</v>
      </c>
      <c r="W220" s="215" t="s">
        <v>148</v>
      </c>
      <c r="X220" s="373"/>
      <c r="Y220" s="371"/>
      <c r="Z220" s="371"/>
      <c r="AA220" s="371"/>
      <c r="AB220" s="371"/>
      <c r="AC220" s="371"/>
      <c r="AD220" s="371"/>
      <c r="AE220" s="371"/>
      <c r="AF220" s="371"/>
      <c r="AG220" s="371"/>
      <c r="AH220" s="371"/>
      <c r="AI220" s="371"/>
      <c r="AJ220" s="371"/>
      <c r="AK220" s="371"/>
      <c r="AL220" s="371"/>
      <c r="AM220" s="371"/>
      <c r="AN220" s="371"/>
      <c r="AO220" s="371"/>
      <c r="AP220" s="371"/>
      <c r="AQ220" s="371"/>
      <c r="AR220" s="371"/>
      <c r="AS220" s="371"/>
      <c r="AT220" s="371"/>
      <c r="AU220" s="371"/>
      <c r="AV220" s="371"/>
      <c r="AW220" s="371"/>
      <c r="AX220" s="371"/>
      <c r="AY220" s="371"/>
      <c r="AZ220" s="371"/>
      <c r="BA220" s="371"/>
      <c r="BB220" s="371"/>
      <c r="BC220" s="371"/>
      <c r="BD220" s="371"/>
      <c r="BE220" s="371"/>
      <c r="BF220" s="371"/>
      <c r="BG220" s="371"/>
      <c r="BH220" s="371"/>
      <c r="BI220" s="371"/>
      <c r="BJ220" s="371"/>
      <c r="BK220" s="371"/>
      <c r="BL220" s="371"/>
      <c r="BM220" s="371"/>
      <c r="BN220" s="371"/>
      <c r="BO220" s="371"/>
      <c r="BP220" s="371"/>
      <c r="BQ220" s="371"/>
      <c r="BR220" s="371"/>
      <c r="BS220" s="371"/>
      <c r="BT220" s="371"/>
      <c r="BU220" s="371"/>
      <c r="BV220" s="371"/>
      <c r="BW220" s="371"/>
      <c r="BX220" s="371"/>
      <c r="BY220" s="371"/>
      <c r="BZ220" s="371"/>
      <c r="CA220" s="371"/>
      <c r="CB220" s="371"/>
      <c r="CC220" s="371"/>
      <c r="CD220" s="371"/>
      <c r="CE220" s="371"/>
      <c r="CF220" s="371"/>
      <c r="CG220" s="371"/>
      <c r="CH220" s="371"/>
      <c r="CI220" s="371"/>
      <c r="CJ220" s="371"/>
      <c r="CK220" s="371"/>
      <c r="CL220" s="371"/>
      <c r="CM220" s="371"/>
      <c r="CN220" s="371"/>
      <c r="CO220" s="371"/>
      <c r="CP220" s="371"/>
      <c r="CQ220" s="371"/>
      <c r="CR220" s="371"/>
      <c r="CS220" s="371"/>
      <c r="CT220" s="371"/>
      <c r="CU220" s="371"/>
      <c r="CV220" s="371"/>
      <c r="CW220" s="371"/>
      <c r="CX220" s="371"/>
      <c r="CY220" s="371"/>
      <c r="CZ220" s="371"/>
      <c r="DA220" s="371"/>
      <c r="DB220" s="371"/>
      <c r="DC220" s="371"/>
      <c r="DD220" s="371"/>
      <c r="DE220" s="371"/>
      <c r="DF220" s="371"/>
      <c r="DG220" s="371"/>
      <c r="DH220" s="371"/>
      <c r="DI220" s="371"/>
      <c r="DJ220" s="371"/>
      <c r="DK220" s="371"/>
      <c r="DL220" s="371"/>
      <c r="DM220" s="371"/>
      <c r="DN220" s="371"/>
      <c r="DO220" s="371"/>
      <c r="DP220" s="371"/>
      <c r="DQ220" s="371"/>
      <c r="DR220" s="371"/>
      <c r="DS220" s="371"/>
      <c r="DT220" s="371"/>
      <c r="DU220" s="371"/>
      <c r="DV220" s="371"/>
      <c r="DW220" s="371"/>
      <c r="DX220" s="371"/>
      <c r="DY220" s="371"/>
      <c r="DZ220" s="371"/>
      <c r="EA220" s="371"/>
      <c r="EB220" s="371"/>
      <c r="EC220" s="371"/>
      <c r="ED220" s="371"/>
      <c r="EE220" s="371"/>
      <c r="EF220" s="371"/>
      <c r="EG220" s="371"/>
      <c r="EH220" s="371"/>
      <c r="EI220" s="371"/>
      <c r="EJ220" s="371"/>
      <c r="EK220" s="371"/>
      <c r="EL220" s="371"/>
      <c r="EM220" s="371"/>
      <c r="EN220" s="371"/>
      <c r="EO220" s="371"/>
      <c r="EP220" s="371"/>
      <c r="EQ220" s="371"/>
      <c r="ER220" s="371"/>
      <c r="ES220" s="371"/>
      <c r="ET220" s="371"/>
      <c r="EU220" s="371"/>
      <c r="EV220" s="371"/>
      <c r="EW220" s="371"/>
      <c r="EX220" s="371"/>
      <c r="EY220" s="371"/>
      <c r="EZ220" s="371"/>
      <c r="FA220" s="371"/>
      <c r="FB220" s="371"/>
      <c r="FC220" s="371"/>
      <c r="FD220" s="371"/>
      <c r="FE220" s="371"/>
      <c r="FF220" s="371"/>
      <c r="FG220" s="371"/>
      <c r="FH220" s="371"/>
      <c r="FI220" s="371"/>
      <c r="FJ220" s="371"/>
      <c r="FK220" s="371"/>
      <c r="FL220" s="371"/>
      <c r="FM220" s="371"/>
      <c r="FN220" s="371"/>
      <c r="FO220" s="371"/>
      <c r="FP220" s="371"/>
      <c r="FQ220" s="371"/>
      <c r="FR220" s="371"/>
      <c r="FS220" s="371"/>
      <c r="FT220" s="371"/>
      <c r="FU220" s="371"/>
      <c r="FV220" s="371"/>
      <c r="FW220" s="371"/>
      <c r="FX220" s="371"/>
      <c r="FY220" s="371"/>
      <c r="FZ220" s="371"/>
      <c r="GA220" s="371"/>
      <c r="GB220" s="371"/>
    </row>
    <row r="221" spans="1:212" s="10" customFormat="1" ht="6" customHeight="1">
      <c r="A221" s="540"/>
      <c r="B221" s="544"/>
      <c r="C221" s="542"/>
      <c r="D221" s="542"/>
      <c r="E221" s="543"/>
      <c r="F221" s="543"/>
      <c r="G221" s="543"/>
      <c r="H221" s="558"/>
      <c r="I221" s="542"/>
      <c r="J221" s="543"/>
      <c r="K221" s="543"/>
      <c r="L221" s="544"/>
      <c r="M221" s="542"/>
      <c r="N221" s="543"/>
      <c r="O221" s="542"/>
      <c r="P221" s="543"/>
      <c r="Q221" s="543"/>
      <c r="R221" s="543"/>
      <c r="S221" s="543"/>
      <c r="T221" s="626"/>
      <c r="U221" s="492"/>
      <c r="V221" s="543"/>
      <c r="W221" s="543"/>
      <c r="X221" s="373"/>
      <c r="Y221" s="371"/>
      <c r="Z221" s="371"/>
      <c r="AA221" s="371"/>
      <c r="AB221" s="371"/>
      <c r="AC221" s="371"/>
      <c r="AD221" s="371"/>
      <c r="AE221" s="371"/>
      <c r="AF221" s="371"/>
      <c r="AG221" s="371"/>
      <c r="AH221" s="371"/>
      <c r="AI221" s="371"/>
      <c r="AJ221" s="371"/>
      <c r="AK221" s="371"/>
      <c r="AL221" s="371"/>
      <c r="AM221" s="371"/>
      <c r="AN221" s="371"/>
      <c r="AO221" s="371"/>
      <c r="AP221" s="371"/>
      <c r="AQ221" s="371"/>
      <c r="AR221" s="371"/>
      <c r="AS221" s="371"/>
      <c r="AT221" s="371"/>
      <c r="AU221" s="371"/>
      <c r="AV221" s="371"/>
      <c r="AW221" s="371"/>
      <c r="AX221" s="371"/>
      <c r="AY221" s="371"/>
      <c r="AZ221" s="371"/>
      <c r="BA221" s="371"/>
      <c r="BB221" s="371"/>
      <c r="BC221" s="371"/>
      <c r="BD221" s="371"/>
      <c r="BE221" s="371"/>
      <c r="BF221" s="371"/>
      <c r="BG221" s="371"/>
      <c r="BH221" s="371"/>
      <c r="BI221" s="371"/>
      <c r="BJ221" s="371"/>
      <c r="BK221" s="371"/>
      <c r="BL221" s="371"/>
      <c r="BM221" s="371"/>
      <c r="BN221" s="371"/>
      <c r="BO221" s="371"/>
      <c r="BP221" s="371"/>
      <c r="BQ221" s="371"/>
      <c r="BR221" s="371"/>
      <c r="BS221" s="371"/>
      <c r="BT221" s="371"/>
      <c r="BU221" s="371"/>
      <c r="BV221" s="371"/>
      <c r="BW221" s="371"/>
      <c r="BX221" s="371"/>
      <c r="BY221" s="371"/>
      <c r="BZ221" s="371"/>
      <c r="CA221" s="371"/>
      <c r="CB221" s="371"/>
      <c r="CC221" s="371"/>
      <c r="CD221" s="371"/>
      <c r="CE221" s="371"/>
      <c r="CF221" s="371"/>
      <c r="CG221" s="371"/>
      <c r="CH221" s="371"/>
      <c r="CI221" s="371"/>
      <c r="CJ221" s="371"/>
      <c r="CK221" s="371"/>
      <c r="CL221" s="371"/>
      <c r="CM221" s="371"/>
      <c r="CN221" s="371"/>
      <c r="CO221" s="371"/>
      <c r="CP221" s="371"/>
      <c r="CQ221" s="371"/>
      <c r="CR221" s="371"/>
      <c r="CS221" s="371"/>
      <c r="CT221" s="371"/>
      <c r="CU221" s="371"/>
      <c r="CV221" s="371"/>
      <c r="CW221" s="371"/>
      <c r="CX221" s="371"/>
      <c r="CY221" s="371"/>
      <c r="CZ221" s="371"/>
      <c r="DA221" s="371"/>
      <c r="DB221" s="371"/>
      <c r="DC221" s="371"/>
      <c r="DD221" s="371"/>
      <c r="DE221" s="371"/>
      <c r="DF221" s="371"/>
      <c r="DG221" s="371"/>
      <c r="DH221" s="371"/>
      <c r="DI221" s="371"/>
      <c r="DJ221" s="371"/>
      <c r="DK221" s="371"/>
      <c r="DL221" s="371"/>
      <c r="DM221" s="371"/>
      <c r="DN221" s="371"/>
      <c r="DO221" s="371"/>
      <c r="DP221" s="371"/>
      <c r="DQ221" s="371"/>
      <c r="DR221" s="371"/>
      <c r="DS221" s="371"/>
      <c r="DT221" s="371"/>
      <c r="DU221" s="371"/>
      <c r="DV221" s="371"/>
      <c r="DW221" s="371"/>
      <c r="DX221" s="371"/>
      <c r="DY221" s="371"/>
      <c r="DZ221" s="371"/>
      <c r="EA221" s="371"/>
      <c r="EB221" s="371"/>
      <c r="EC221" s="371"/>
      <c r="ED221" s="371"/>
      <c r="EE221" s="371"/>
      <c r="EF221" s="371"/>
      <c r="EG221" s="371"/>
      <c r="EH221" s="371"/>
      <c r="EI221" s="371"/>
      <c r="EJ221" s="371"/>
      <c r="EK221" s="371"/>
      <c r="EL221" s="371"/>
      <c r="EM221" s="371"/>
      <c r="EN221" s="371"/>
      <c r="EO221" s="371"/>
      <c r="EP221" s="371"/>
      <c r="EQ221" s="371"/>
      <c r="ER221" s="371"/>
      <c r="ES221" s="371"/>
      <c r="ET221" s="371"/>
      <c r="EU221" s="371"/>
      <c r="EV221" s="371"/>
      <c r="EW221" s="371"/>
      <c r="EX221" s="371"/>
      <c r="EY221" s="371"/>
      <c r="EZ221" s="371"/>
      <c r="FA221" s="371"/>
      <c r="FB221" s="371"/>
      <c r="FC221" s="371"/>
      <c r="FD221" s="371"/>
      <c r="FE221" s="371"/>
      <c r="FF221" s="371"/>
      <c r="FG221" s="371"/>
      <c r="FH221" s="371"/>
      <c r="FI221" s="371"/>
      <c r="FJ221" s="371"/>
      <c r="FK221" s="371"/>
      <c r="FL221" s="371"/>
      <c r="FM221" s="371"/>
      <c r="FN221" s="371"/>
      <c r="FO221" s="371"/>
      <c r="FP221" s="371"/>
      <c r="FQ221" s="371"/>
      <c r="FR221" s="371"/>
      <c r="FS221" s="371"/>
      <c r="FT221" s="371"/>
      <c r="FU221" s="371"/>
      <c r="FV221" s="371"/>
      <c r="FW221" s="371"/>
      <c r="FX221" s="371"/>
      <c r="FY221" s="371"/>
      <c r="FZ221" s="371"/>
      <c r="GA221" s="371"/>
      <c r="GB221" s="371"/>
    </row>
    <row r="222" spans="1:212" s="10" customFormat="1" ht="12.75" customHeight="1">
      <c r="A222" s="60" t="s">
        <v>46</v>
      </c>
      <c r="B222" s="111" t="s">
        <v>196</v>
      </c>
      <c r="C222" s="68">
        <v>8.9700000000000006</v>
      </c>
      <c r="D222" s="68"/>
      <c r="E222" s="54"/>
      <c r="F222" s="517"/>
      <c r="G222" s="183">
        <v>1400</v>
      </c>
      <c r="H222" s="117">
        <v>23.4</v>
      </c>
      <c r="I222" s="68">
        <v>90</v>
      </c>
      <c r="J222" s="54" t="s">
        <v>132</v>
      </c>
      <c r="K222" s="54" t="s">
        <v>133</v>
      </c>
      <c r="L222" s="65">
        <v>7</v>
      </c>
      <c r="M222" s="68">
        <v>160</v>
      </c>
      <c r="N222" s="54">
        <v>780</v>
      </c>
      <c r="O222" s="68">
        <v>1.34</v>
      </c>
      <c r="P222" s="54" t="s">
        <v>75</v>
      </c>
      <c r="Q222" s="54" t="s">
        <v>75</v>
      </c>
      <c r="R222" s="54" t="s">
        <v>75</v>
      </c>
      <c r="S222" s="54">
        <v>160</v>
      </c>
      <c r="T222" s="54">
        <v>0.16</v>
      </c>
      <c r="U222" s="54">
        <v>47</v>
      </c>
      <c r="V222" s="54">
        <v>133</v>
      </c>
      <c r="W222" s="65">
        <v>9</v>
      </c>
      <c r="X222" s="373"/>
      <c r="Y222" s="371"/>
      <c r="Z222" s="371"/>
      <c r="AA222" s="371"/>
      <c r="AB222" s="371"/>
      <c r="AC222" s="371"/>
      <c r="AD222" s="371"/>
      <c r="AE222" s="371"/>
      <c r="AF222" s="371"/>
      <c r="AG222" s="371"/>
      <c r="AH222" s="371"/>
      <c r="AI222" s="371"/>
      <c r="AJ222" s="371"/>
      <c r="AK222" s="371"/>
      <c r="AL222" s="371"/>
      <c r="AM222" s="371"/>
      <c r="AN222" s="371"/>
      <c r="AO222" s="371"/>
      <c r="AP222" s="371"/>
      <c r="AQ222" s="371"/>
      <c r="AR222" s="371"/>
      <c r="AS222" s="371"/>
      <c r="AT222" s="371"/>
      <c r="AU222" s="371"/>
      <c r="AV222" s="371"/>
      <c r="AW222" s="371"/>
      <c r="AX222" s="371"/>
      <c r="AY222" s="371"/>
      <c r="AZ222" s="371"/>
      <c r="BA222" s="371"/>
      <c r="BB222" s="371"/>
      <c r="BC222" s="371"/>
      <c r="BD222" s="371"/>
      <c r="BE222" s="371"/>
      <c r="BF222" s="371"/>
      <c r="BG222" s="371"/>
      <c r="BH222" s="371"/>
      <c r="BI222" s="371"/>
      <c r="BJ222" s="371"/>
      <c r="BK222" s="371"/>
      <c r="BL222" s="371"/>
      <c r="BM222" s="371"/>
      <c r="BN222" s="371"/>
      <c r="BO222" s="371"/>
      <c r="BP222" s="371"/>
      <c r="BQ222" s="371"/>
      <c r="BR222" s="371"/>
      <c r="BS222" s="371"/>
      <c r="BT222" s="371"/>
      <c r="BU222" s="371"/>
      <c r="BV222" s="371"/>
      <c r="BW222" s="371"/>
      <c r="BX222" s="371"/>
      <c r="BY222" s="371"/>
      <c r="BZ222" s="371"/>
      <c r="CA222" s="371"/>
      <c r="CB222" s="371"/>
      <c r="CC222" s="371"/>
      <c r="CD222" s="371"/>
      <c r="CE222" s="371"/>
      <c r="CF222" s="371"/>
      <c r="CG222" s="371"/>
      <c r="CH222" s="371"/>
      <c r="CI222" s="371"/>
      <c r="CJ222" s="371"/>
      <c r="CK222" s="371"/>
      <c r="CL222" s="371"/>
      <c r="CM222" s="371"/>
      <c r="CN222" s="371"/>
      <c r="CO222" s="371"/>
      <c r="CP222" s="371"/>
      <c r="CQ222" s="371"/>
      <c r="CR222" s="371"/>
      <c r="CS222" s="371"/>
      <c r="CT222" s="371"/>
      <c r="CU222" s="371"/>
      <c r="CV222" s="371"/>
      <c r="CW222" s="371"/>
      <c r="CX222" s="371"/>
      <c r="CY222" s="371"/>
      <c r="CZ222" s="371"/>
      <c r="DA222" s="371"/>
      <c r="DB222" s="371"/>
      <c r="DC222" s="371"/>
      <c r="DD222" s="371"/>
      <c r="DE222" s="371"/>
      <c r="DF222" s="371"/>
      <c r="DG222" s="371"/>
      <c r="DH222" s="371"/>
      <c r="DI222" s="371"/>
      <c r="DJ222" s="371"/>
      <c r="DK222" s="371"/>
      <c r="DL222" s="371"/>
      <c r="DM222" s="371"/>
      <c r="DN222" s="371"/>
      <c r="DO222" s="371"/>
      <c r="DP222" s="371"/>
      <c r="DQ222" s="371"/>
      <c r="DR222" s="371"/>
      <c r="DS222" s="371"/>
      <c r="DT222" s="371"/>
      <c r="DU222" s="371"/>
      <c r="DV222" s="371"/>
      <c r="DW222" s="371"/>
      <c r="DX222" s="371"/>
      <c r="DY222" s="371"/>
      <c r="DZ222" s="371"/>
      <c r="EA222" s="371"/>
      <c r="EB222" s="371"/>
      <c r="EC222" s="371"/>
      <c r="ED222" s="371"/>
      <c r="EE222" s="371"/>
      <c r="EF222" s="371"/>
      <c r="EG222" s="371"/>
      <c r="EH222" s="371"/>
      <c r="EI222" s="371"/>
      <c r="EJ222" s="371"/>
      <c r="EK222" s="371"/>
      <c r="EL222" s="371"/>
      <c r="EM222" s="371"/>
      <c r="EN222" s="371"/>
      <c r="EO222" s="371"/>
      <c r="EP222" s="371"/>
      <c r="EQ222" s="371"/>
      <c r="ER222" s="371"/>
      <c r="ES222" s="371"/>
      <c r="ET222" s="371"/>
      <c r="EU222" s="371"/>
      <c r="EV222" s="371"/>
      <c r="EW222" s="371"/>
      <c r="EX222" s="371"/>
      <c r="EY222" s="371"/>
      <c r="EZ222" s="371"/>
      <c r="FA222" s="371"/>
      <c r="FB222" s="371"/>
      <c r="FC222" s="371"/>
      <c r="FD222" s="371"/>
      <c r="FE222" s="371"/>
      <c r="FF222" s="371"/>
      <c r="FG222" s="371"/>
      <c r="FH222" s="371"/>
      <c r="FI222" s="371"/>
      <c r="FJ222" s="371"/>
      <c r="FK222" s="371"/>
      <c r="FL222" s="371"/>
      <c r="FM222" s="371"/>
      <c r="FN222" s="371"/>
      <c r="FO222" s="371"/>
      <c r="FP222" s="371"/>
    </row>
    <row r="223" spans="1:212" s="10" customFormat="1" ht="12.75" customHeight="1">
      <c r="A223" s="84"/>
      <c r="B223" s="111" t="s">
        <v>198</v>
      </c>
      <c r="C223" s="68">
        <v>8.56</v>
      </c>
      <c r="D223" s="68"/>
      <c r="E223" s="54"/>
      <c r="F223" s="517"/>
      <c r="G223" s="183">
        <v>1100</v>
      </c>
      <c r="H223" s="117">
        <v>23.5</v>
      </c>
      <c r="I223" s="68">
        <v>20</v>
      </c>
      <c r="J223" s="54" t="s">
        <v>132</v>
      </c>
      <c r="K223" s="54">
        <v>7</v>
      </c>
      <c r="L223" s="65">
        <v>10.6</v>
      </c>
      <c r="M223" s="68" t="s">
        <v>137</v>
      </c>
      <c r="N223" s="54">
        <v>520</v>
      </c>
      <c r="O223" s="68">
        <v>1.55</v>
      </c>
      <c r="P223" s="54" t="s">
        <v>529</v>
      </c>
      <c r="Q223" s="54" t="s">
        <v>530</v>
      </c>
      <c r="R223" s="54" t="s">
        <v>140</v>
      </c>
      <c r="S223" s="54">
        <v>70</v>
      </c>
      <c r="T223" s="54">
        <v>0.12</v>
      </c>
      <c r="U223" s="54">
        <v>35</v>
      </c>
      <c r="V223" s="54">
        <v>172</v>
      </c>
      <c r="W223" s="65" t="s">
        <v>140</v>
      </c>
      <c r="X223" s="373"/>
      <c r="Y223" s="371"/>
      <c r="Z223" s="371"/>
      <c r="AA223" s="371"/>
      <c r="AB223" s="371"/>
      <c r="AC223" s="371"/>
      <c r="AD223" s="371"/>
      <c r="AE223" s="371"/>
      <c r="AF223" s="371"/>
      <c r="AG223" s="371"/>
      <c r="AH223" s="371"/>
      <c r="AI223" s="371"/>
      <c r="AJ223" s="371"/>
      <c r="AK223" s="371"/>
      <c r="AL223" s="371"/>
      <c r="AM223" s="371"/>
      <c r="AN223" s="371"/>
      <c r="AO223" s="371"/>
      <c r="AP223" s="371"/>
      <c r="AQ223" s="371"/>
      <c r="AR223" s="371"/>
      <c r="AS223" s="371"/>
      <c r="AT223" s="371"/>
      <c r="AU223" s="371"/>
      <c r="AV223" s="371"/>
      <c r="AW223" s="371"/>
      <c r="AX223" s="371"/>
      <c r="AY223" s="371"/>
      <c r="AZ223" s="371"/>
      <c r="BA223" s="371"/>
      <c r="BB223" s="371"/>
      <c r="BC223" s="371"/>
      <c r="BD223" s="371"/>
      <c r="BE223" s="371"/>
      <c r="BF223" s="371"/>
      <c r="BG223" s="371"/>
      <c r="BH223" s="371"/>
      <c r="BI223" s="371"/>
      <c r="BJ223" s="371"/>
      <c r="BK223" s="371"/>
      <c r="BL223" s="371"/>
      <c r="BM223" s="371"/>
      <c r="BN223" s="371"/>
      <c r="BO223" s="371"/>
      <c r="BP223" s="371"/>
      <c r="BQ223" s="371"/>
      <c r="BR223" s="371"/>
      <c r="BS223" s="371"/>
      <c r="BT223" s="371"/>
      <c r="BU223" s="371"/>
      <c r="BV223" s="371"/>
      <c r="BW223" s="371"/>
      <c r="BX223" s="371"/>
      <c r="BY223" s="371"/>
      <c r="BZ223" s="371"/>
      <c r="CA223" s="371"/>
      <c r="CB223" s="371"/>
      <c r="CC223" s="371"/>
      <c r="CD223" s="371"/>
      <c r="CE223" s="371"/>
      <c r="CF223" s="371"/>
      <c r="CG223" s="371"/>
      <c r="CH223" s="371"/>
      <c r="CI223" s="371"/>
      <c r="CJ223" s="371"/>
      <c r="CK223" s="371"/>
      <c r="CL223" s="371"/>
      <c r="CM223" s="371"/>
      <c r="CN223" s="371"/>
      <c r="CO223" s="371"/>
      <c r="CP223" s="371"/>
      <c r="CQ223" s="371"/>
      <c r="CR223" s="371"/>
      <c r="CS223" s="371"/>
      <c r="CT223" s="371"/>
      <c r="CU223" s="371"/>
      <c r="CV223" s="371"/>
      <c r="CW223" s="371"/>
      <c r="CX223" s="371"/>
      <c r="CY223" s="371"/>
      <c r="CZ223" s="371"/>
      <c r="DA223" s="371"/>
      <c r="DB223" s="371"/>
      <c r="DC223" s="371"/>
      <c r="DD223" s="371"/>
      <c r="DE223" s="371"/>
      <c r="DF223" s="371"/>
      <c r="DG223" s="371"/>
      <c r="DH223" s="371"/>
      <c r="DI223" s="371"/>
      <c r="DJ223" s="371"/>
      <c r="DK223" s="371"/>
      <c r="DL223" s="371"/>
      <c r="DM223" s="371"/>
      <c r="DN223" s="371"/>
      <c r="DO223" s="371"/>
      <c r="DP223" s="371"/>
      <c r="DQ223" s="371"/>
      <c r="DR223" s="371"/>
      <c r="DS223" s="371"/>
      <c r="DT223" s="371"/>
      <c r="DU223" s="371"/>
      <c r="DV223" s="371"/>
      <c r="DW223" s="371"/>
      <c r="DX223" s="371"/>
      <c r="DY223" s="371"/>
      <c r="DZ223" s="371"/>
      <c r="EA223" s="371"/>
      <c r="EB223" s="371"/>
      <c r="EC223" s="371"/>
      <c r="ED223" s="371"/>
      <c r="EE223" s="371"/>
      <c r="EF223" s="371"/>
      <c r="EG223" s="371"/>
      <c r="EH223" s="371"/>
      <c r="EI223" s="371"/>
      <c r="EJ223" s="371"/>
      <c r="EK223" s="371"/>
      <c r="EL223" s="371"/>
      <c r="EM223" s="371"/>
      <c r="EN223" s="371"/>
      <c r="EO223" s="371"/>
      <c r="EP223" s="371"/>
      <c r="EQ223" s="371"/>
      <c r="ER223" s="371"/>
      <c r="ES223" s="371"/>
      <c r="ET223" s="371"/>
      <c r="EU223" s="371"/>
      <c r="EV223" s="371"/>
      <c r="EW223" s="371"/>
      <c r="EX223" s="371"/>
      <c r="EY223" s="371"/>
      <c r="EZ223" s="371"/>
      <c r="FA223" s="371"/>
      <c r="FB223" s="371"/>
      <c r="FC223" s="371"/>
      <c r="FD223" s="371"/>
      <c r="FE223" s="371"/>
      <c r="FF223" s="371"/>
      <c r="FG223" s="371"/>
      <c r="FH223" s="371"/>
      <c r="FI223" s="371"/>
      <c r="FJ223" s="371"/>
      <c r="FK223" s="371"/>
      <c r="FL223" s="371"/>
      <c r="FM223" s="371"/>
      <c r="FN223" s="371"/>
      <c r="FO223" s="371"/>
      <c r="FP223" s="371"/>
    </row>
    <row r="224" spans="1:212" s="10" customFormat="1" ht="12.75" customHeight="1">
      <c r="A224" s="627" t="s">
        <v>46</v>
      </c>
      <c r="B224" s="110" t="s">
        <v>201</v>
      </c>
      <c r="C224" s="75">
        <v>8.16</v>
      </c>
      <c r="D224" s="75"/>
      <c r="E224" s="51"/>
      <c r="F224" s="552"/>
      <c r="G224" s="51">
        <v>870</v>
      </c>
      <c r="H224" s="116">
        <v>23.2</v>
      </c>
      <c r="I224" s="75">
        <v>90</v>
      </c>
      <c r="J224" s="51" t="s">
        <v>132</v>
      </c>
      <c r="K224" s="51" t="s">
        <v>133</v>
      </c>
      <c r="L224" s="64">
        <v>11.6</v>
      </c>
      <c r="M224" s="75">
        <v>65</v>
      </c>
      <c r="N224" s="51">
        <v>590</v>
      </c>
      <c r="O224" s="75">
        <v>1.88</v>
      </c>
      <c r="P224" s="51" t="s">
        <v>75</v>
      </c>
      <c r="Q224" s="51" t="s">
        <v>75</v>
      </c>
      <c r="R224" s="51" t="s">
        <v>75</v>
      </c>
      <c r="S224" s="51">
        <v>80</v>
      </c>
      <c r="T224" s="51">
        <v>0.15</v>
      </c>
      <c r="U224" s="51">
        <v>49</v>
      </c>
      <c r="V224" s="51">
        <v>151</v>
      </c>
      <c r="W224" s="64" t="s">
        <v>148</v>
      </c>
      <c r="X224" s="373"/>
      <c r="Y224" s="371"/>
      <c r="Z224" s="371"/>
      <c r="AA224" s="371"/>
      <c r="AB224" s="371"/>
      <c r="AC224" s="371"/>
      <c r="AD224" s="371"/>
      <c r="AE224" s="371"/>
      <c r="AF224" s="371"/>
      <c r="AG224" s="371"/>
      <c r="AH224" s="371"/>
      <c r="AI224" s="371"/>
      <c r="AJ224" s="371"/>
      <c r="AK224" s="371"/>
      <c r="AL224" s="371"/>
      <c r="AM224" s="371"/>
      <c r="AN224" s="371"/>
      <c r="AO224" s="371"/>
      <c r="AP224" s="371"/>
      <c r="AQ224" s="371"/>
      <c r="AR224" s="371"/>
      <c r="AS224" s="371"/>
      <c r="AT224" s="371"/>
      <c r="AU224" s="371"/>
      <c r="AV224" s="371"/>
      <c r="AW224" s="371"/>
      <c r="AX224" s="371"/>
      <c r="AY224" s="371"/>
      <c r="AZ224" s="371"/>
      <c r="BA224" s="371"/>
      <c r="BB224" s="371"/>
      <c r="BC224" s="371"/>
      <c r="BD224" s="371"/>
      <c r="BE224" s="371"/>
      <c r="BF224" s="371"/>
      <c r="BG224" s="371"/>
      <c r="BH224" s="371"/>
      <c r="BI224" s="371"/>
      <c r="BJ224" s="371"/>
      <c r="BK224" s="371"/>
      <c r="BL224" s="371"/>
      <c r="BM224" s="371"/>
      <c r="BN224" s="371"/>
      <c r="BO224" s="371"/>
      <c r="BP224" s="371"/>
      <c r="BQ224" s="371"/>
      <c r="BR224" s="371"/>
      <c r="BS224" s="371"/>
      <c r="BT224" s="371"/>
      <c r="BU224" s="371"/>
      <c r="BV224" s="371"/>
      <c r="BW224" s="371"/>
      <c r="BX224" s="371"/>
      <c r="BY224" s="371"/>
      <c r="BZ224" s="371"/>
      <c r="CA224" s="371"/>
      <c r="CB224" s="371"/>
      <c r="CC224" s="371"/>
      <c r="CD224" s="371"/>
      <c r="CE224" s="371"/>
      <c r="CF224" s="371"/>
      <c r="CG224" s="371"/>
      <c r="CH224" s="371"/>
      <c r="CI224" s="371"/>
      <c r="CJ224" s="371"/>
      <c r="CK224" s="371"/>
      <c r="CL224" s="371"/>
      <c r="CM224" s="371"/>
      <c r="CN224" s="371"/>
      <c r="CO224" s="371"/>
      <c r="CP224" s="371"/>
      <c r="CQ224" s="371"/>
      <c r="CR224" s="371"/>
      <c r="CS224" s="371"/>
      <c r="CT224" s="371"/>
      <c r="CU224" s="371"/>
      <c r="CV224" s="371"/>
      <c r="CW224" s="371"/>
      <c r="CX224" s="371"/>
      <c r="CY224" s="371"/>
      <c r="CZ224" s="371"/>
      <c r="DA224" s="371"/>
      <c r="DB224" s="371"/>
      <c r="DC224" s="371"/>
      <c r="DD224" s="371"/>
      <c r="DE224" s="371"/>
      <c r="DF224" s="371"/>
      <c r="DG224" s="371"/>
      <c r="DH224" s="371"/>
      <c r="DI224" s="371"/>
      <c r="DJ224" s="371"/>
      <c r="DK224" s="371"/>
      <c r="DL224" s="371"/>
      <c r="DM224" s="371"/>
      <c r="DN224" s="371"/>
      <c r="DO224" s="371"/>
      <c r="DP224" s="371"/>
      <c r="DQ224" s="371"/>
      <c r="DR224" s="371"/>
      <c r="DS224" s="371"/>
      <c r="DT224" s="371"/>
      <c r="DU224" s="371"/>
      <c r="DV224" s="371"/>
      <c r="DW224" s="371"/>
      <c r="DX224" s="371"/>
      <c r="DY224" s="371"/>
      <c r="DZ224" s="371"/>
      <c r="EA224" s="371"/>
      <c r="EB224" s="371"/>
      <c r="EC224" s="371"/>
      <c r="ED224" s="371"/>
      <c r="EE224" s="371"/>
      <c r="EF224" s="371"/>
      <c r="EG224" s="371"/>
      <c r="EH224" s="371"/>
      <c r="EI224" s="371"/>
      <c r="EJ224" s="371"/>
      <c r="EK224" s="371"/>
      <c r="EL224" s="371"/>
      <c r="EM224" s="371"/>
      <c r="EN224" s="371"/>
      <c r="EO224" s="371"/>
      <c r="EP224" s="371"/>
      <c r="EQ224" s="371"/>
      <c r="ER224" s="371"/>
      <c r="ES224" s="371"/>
      <c r="ET224" s="371"/>
      <c r="EU224" s="371"/>
      <c r="EV224" s="371"/>
      <c r="EW224" s="371"/>
      <c r="EX224" s="371"/>
      <c r="EY224" s="371"/>
      <c r="EZ224" s="371"/>
      <c r="FA224" s="371"/>
      <c r="FB224" s="371"/>
      <c r="FC224" s="371"/>
      <c r="FD224" s="371"/>
      <c r="FE224" s="371"/>
      <c r="FF224" s="371"/>
      <c r="FG224" s="371"/>
      <c r="FH224" s="371"/>
      <c r="FI224" s="371"/>
      <c r="FJ224" s="371"/>
      <c r="FK224" s="371"/>
      <c r="FL224" s="371"/>
      <c r="FM224" s="371"/>
      <c r="FN224" s="371"/>
      <c r="FO224" s="371"/>
      <c r="FP224" s="371"/>
    </row>
    <row r="225" spans="1:212" s="10" customFormat="1" ht="12.75" customHeight="1">
      <c r="A225" s="60"/>
      <c r="B225" s="111" t="s">
        <v>131</v>
      </c>
      <c r="C225" s="177">
        <v>8.6</v>
      </c>
      <c r="D225" s="209"/>
      <c r="E225" s="209"/>
      <c r="F225" s="566"/>
      <c r="G225" s="54">
        <v>760</v>
      </c>
      <c r="H225" s="117">
        <v>23.6</v>
      </c>
      <c r="I225" s="209">
        <v>120</v>
      </c>
      <c r="J225" s="54" t="s">
        <v>132</v>
      </c>
      <c r="K225" s="117" t="s">
        <v>133</v>
      </c>
      <c r="L225" s="65">
        <v>8.6999999999999993</v>
      </c>
      <c r="M225" s="54" t="s">
        <v>132</v>
      </c>
      <c r="N225" s="54">
        <v>390</v>
      </c>
      <c r="O225" s="68">
        <v>1.4</v>
      </c>
      <c r="P225" s="54" t="s">
        <v>529</v>
      </c>
      <c r="Q225" s="54" t="s">
        <v>530</v>
      </c>
      <c r="R225" s="54" t="s">
        <v>140</v>
      </c>
      <c r="S225" s="54">
        <v>70</v>
      </c>
      <c r="T225" s="54">
        <v>0.11</v>
      </c>
      <c r="U225" s="481">
        <v>51</v>
      </c>
      <c r="V225" s="54">
        <v>139</v>
      </c>
      <c r="W225" s="65" t="s">
        <v>148</v>
      </c>
      <c r="X225" s="370"/>
      <c r="Y225" s="371"/>
      <c r="Z225" s="371"/>
      <c r="AA225" s="371"/>
      <c r="AB225" s="371"/>
      <c r="AC225" s="371"/>
      <c r="AD225" s="371"/>
      <c r="AE225" s="371"/>
      <c r="AF225" s="371"/>
      <c r="AG225" s="371"/>
      <c r="AH225" s="371"/>
      <c r="AI225" s="371"/>
      <c r="AJ225" s="371"/>
      <c r="AK225" s="371"/>
      <c r="AL225" s="371"/>
      <c r="AM225" s="371"/>
      <c r="AN225" s="371"/>
      <c r="AO225" s="371"/>
      <c r="AP225" s="371"/>
      <c r="AQ225" s="371"/>
      <c r="AR225" s="371"/>
      <c r="AS225" s="371"/>
      <c r="AT225" s="371"/>
      <c r="AU225" s="371"/>
      <c r="AV225" s="371"/>
      <c r="AW225" s="371"/>
      <c r="AX225" s="371"/>
      <c r="AY225" s="371"/>
      <c r="AZ225" s="371"/>
      <c r="BA225" s="371"/>
      <c r="BB225" s="371"/>
      <c r="BC225" s="371"/>
      <c r="BD225" s="371"/>
      <c r="BE225" s="371"/>
      <c r="BF225" s="371"/>
      <c r="BG225" s="371"/>
      <c r="BH225" s="371"/>
      <c r="BI225" s="371"/>
      <c r="BJ225" s="371"/>
      <c r="BK225" s="371"/>
      <c r="BL225" s="371"/>
      <c r="BM225" s="371"/>
      <c r="BN225" s="371"/>
      <c r="BO225" s="371"/>
      <c r="BP225" s="371"/>
      <c r="BQ225" s="371"/>
      <c r="BR225" s="371"/>
      <c r="BS225" s="371"/>
      <c r="BT225" s="371"/>
      <c r="BU225" s="371"/>
      <c r="BV225" s="371"/>
      <c r="BW225" s="371"/>
      <c r="BX225" s="371"/>
      <c r="BY225" s="371"/>
      <c r="BZ225" s="371"/>
      <c r="CA225" s="371"/>
      <c r="CB225" s="371"/>
      <c r="CC225" s="371"/>
      <c r="CD225" s="371"/>
      <c r="CE225" s="371"/>
      <c r="CF225" s="371"/>
      <c r="CG225" s="371"/>
      <c r="CH225" s="371"/>
      <c r="CI225" s="371"/>
      <c r="CJ225" s="371"/>
      <c r="CK225" s="371"/>
      <c r="CL225" s="371"/>
      <c r="CM225" s="371"/>
      <c r="CN225" s="371"/>
      <c r="CO225" s="371"/>
      <c r="CP225" s="371"/>
      <c r="CQ225" s="371"/>
      <c r="CR225" s="371"/>
      <c r="CS225" s="371"/>
      <c r="CT225" s="371"/>
      <c r="CU225" s="371"/>
      <c r="CV225" s="371"/>
      <c r="CW225" s="371"/>
      <c r="CX225" s="371"/>
      <c r="CY225" s="371"/>
      <c r="CZ225" s="371"/>
      <c r="DA225" s="371"/>
      <c r="DB225" s="371"/>
      <c r="DC225" s="371"/>
      <c r="DD225" s="371"/>
      <c r="DE225" s="371"/>
      <c r="DF225" s="371"/>
      <c r="DG225" s="371"/>
      <c r="DH225" s="371"/>
      <c r="DI225" s="371"/>
      <c r="DJ225" s="371"/>
      <c r="DK225" s="371"/>
      <c r="DL225" s="371"/>
      <c r="DM225" s="371"/>
      <c r="DN225" s="371"/>
      <c r="DO225" s="371"/>
      <c r="DP225" s="371"/>
      <c r="DQ225" s="371"/>
      <c r="DR225" s="371"/>
      <c r="DS225" s="371"/>
      <c r="DT225" s="371"/>
      <c r="DU225" s="371"/>
      <c r="DV225" s="371"/>
      <c r="DW225" s="371"/>
      <c r="DX225" s="371"/>
      <c r="DY225" s="371"/>
      <c r="DZ225" s="371"/>
      <c r="EA225" s="371"/>
      <c r="EB225" s="371"/>
      <c r="EC225" s="371"/>
      <c r="ED225" s="371"/>
      <c r="EE225" s="371"/>
      <c r="EF225" s="371"/>
      <c r="EG225" s="371"/>
      <c r="EH225" s="371"/>
      <c r="EI225" s="371"/>
      <c r="EJ225" s="371"/>
      <c r="EK225" s="371"/>
      <c r="EL225" s="371"/>
      <c r="EM225" s="371"/>
      <c r="EN225" s="371"/>
      <c r="EO225" s="371"/>
      <c r="EP225" s="371"/>
      <c r="EQ225" s="371"/>
      <c r="ER225" s="371"/>
      <c r="ES225" s="371"/>
      <c r="ET225" s="371"/>
      <c r="EU225" s="371"/>
      <c r="EV225" s="371"/>
      <c r="EW225" s="371"/>
      <c r="EX225" s="371"/>
      <c r="EY225" s="371"/>
      <c r="EZ225" s="371"/>
      <c r="FA225" s="371"/>
      <c r="FB225" s="371"/>
      <c r="FC225" s="371"/>
      <c r="FD225" s="371"/>
      <c r="FE225" s="371"/>
      <c r="FF225" s="371"/>
      <c r="FG225" s="371"/>
      <c r="FH225" s="371"/>
      <c r="FI225" s="371"/>
      <c r="FJ225" s="371"/>
      <c r="FK225" s="371"/>
      <c r="FL225" s="371"/>
      <c r="FM225" s="371"/>
      <c r="FN225" s="371"/>
      <c r="FO225" s="371"/>
      <c r="FP225" s="371"/>
      <c r="FQ225" s="371"/>
      <c r="FR225" s="371"/>
      <c r="FS225" s="371"/>
      <c r="FT225" s="371"/>
      <c r="FU225" s="371"/>
      <c r="FV225" s="371"/>
      <c r="FW225" s="371"/>
      <c r="FX225" s="371"/>
      <c r="FY225" s="371"/>
      <c r="FZ225" s="371"/>
      <c r="GA225" s="371"/>
      <c r="GB225" s="371"/>
      <c r="GC225" s="371"/>
      <c r="GD225" s="371"/>
      <c r="GE225" s="371"/>
      <c r="GF225" s="371"/>
      <c r="GG225" s="371"/>
      <c r="GH225" s="371"/>
      <c r="GI225" s="371"/>
      <c r="GJ225" s="371"/>
      <c r="GK225" s="371"/>
      <c r="GL225" s="371"/>
      <c r="GM225" s="371"/>
      <c r="GN225" s="371"/>
      <c r="GO225" s="371"/>
      <c r="GP225" s="371"/>
      <c r="GQ225" s="371"/>
      <c r="GR225" s="371"/>
      <c r="GS225" s="371"/>
      <c r="GT225" s="371"/>
      <c r="GU225" s="371"/>
      <c r="GV225" s="371"/>
      <c r="GW225" s="371"/>
      <c r="GX225" s="371"/>
      <c r="GY225" s="371"/>
      <c r="GZ225" s="371"/>
      <c r="HA225" s="371"/>
      <c r="HB225" s="371"/>
      <c r="HC225" s="371"/>
      <c r="HD225" s="371"/>
    </row>
    <row r="226" spans="1:212" s="382" customFormat="1" ht="12.75" customHeight="1">
      <c r="A226" s="84"/>
      <c r="B226" s="111" t="s">
        <v>313</v>
      </c>
      <c r="C226" s="68">
        <v>8.5399999999999991</v>
      </c>
      <c r="D226" s="68" t="e">
        <f>+#REF!/61.02+H226/35.45+L226/96.06/2</f>
        <v>#REF!</v>
      </c>
      <c r="E226" s="54" t="e">
        <f>+I226/1000/17.04+O226/20.04+S226/1000/55.85/2+T226/24.31/2+#REF!/39.1+#REF!/22.99</f>
        <v>#REF!</v>
      </c>
      <c r="F226" s="45"/>
      <c r="G226" s="54">
        <v>940</v>
      </c>
      <c r="H226" s="117">
        <v>23.4</v>
      </c>
      <c r="I226" s="68">
        <v>50</v>
      </c>
      <c r="J226" s="54" t="s">
        <v>132</v>
      </c>
      <c r="K226" s="54" t="s">
        <v>133</v>
      </c>
      <c r="L226" s="65">
        <v>9.1</v>
      </c>
      <c r="M226" s="54">
        <v>43</v>
      </c>
      <c r="N226" s="54">
        <v>630</v>
      </c>
      <c r="O226" s="68">
        <v>1.94</v>
      </c>
      <c r="P226" s="54" t="s">
        <v>75</v>
      </c>
      <c r="Q226" s="54" t="s">
        <v>75</v>
      </c>
      <c r="R226" s="54" t="s">
        <v>75</v>
      </c>
      <c r="S226" s="54">
        <v>60</v>
      </c>
      <c r="T226" s="117">
        <v>0.17</v>
      </c>
      <c r="U226" s="506">
        <v>70</v>
      </c>
      <c r="V226" s="54">
        <v>122</v>
      </c>
      <c r="W226" s="65" t="s">
        <v>148</v>
      </c>
      <c r="X226" s="370"/>
      <c r="Y226" s="371"/>
      <c r="Z226" s="371"/>
      <c r="AA226" s="371"/>
      <c r="AB226" s="371"/>
      <c r="AC226" s="371"/>
    </row>
    <row r="227" spans="1:212" s="382" customFormat="1" ht="12.75" customHeight="1">
      <c r="A227" s="298"/>
      <c r="B227" s="210" t="s">
        <v>351</v>
      </c>
      <c r="C227" s="209">
        <v>8.7100000000000009</v>
      </c>
      <c r="D227" s="209"/>
      <c r="E227" s="204"/>
      <c r="F227" s="547"/>
      <c r="G227" s="204">
        <v>790</v>
      </c>
      <c r="H227" s="215">
        <v>23.7</v>
      </c>
      <c r="I227" s="209" t="s">
        <v>96</v>
      </c>
      <c r="J227" s="204" t="s">
        <v>132</v>
      </c>
      <c r="K227" s="204" t="s">
        <v>133</v>
      </c>
      <c r="L227" s="210">
        <v>9.1999999999999993</v>
      </c>
      <c r="M227" s="209">
        <v>24</v>
      </c>
      <c r="N227" s="204">
        <v>460</v>
      </c>
      <c r="O227" s="209">
        <v>1.91</v>
      </c>
      <c r="P227" s="204" t="s">
        <v>75</v>
      </c>
      <c r="Q227" s="204" t="s">
        <v>75</v>
      </c>
      <c r="R227" s="204" t="s">
        <v>75</v>
      </c>
      <c r="S227" s="204" t="s">
        <v>132</v>
      </c>
      <c r="T227" s="204">
        <v>0.25</v>
      </c>
      <c r="U227" s="301">
        <v>40</v>
      </c>
      <c r="V227" s="204">
        <v>126</v>
      </c>
      <c r="W227" s="210" t="s">
        <v>148</v>
      </c>
      <c r="X227" s="370"/>
      <c r="Y227" s="371"/>
      <c r="Z227" s="371"/>
      <c r="AA227" s="371"/>
      <c r="AB227" s="371"/>
      <c r="AC227" s="371"/>
    </row>
    <row r="228" spans="1:212" s="382" customFormat="1" ht="12.75" customHeight="1">
      <c r="A228" s="217"/>
      <c r="B228" s="269" t="s">
        <v>389</v>
      </c>
      <c r="C228" s="209">
        <v>8.83</v>
      </c>
      <c r="D228" s="209"/>
      <c r="E228" s="204"/>
      <c r="F228" s="547"/>
      <c r="G228" s="204">
        <v>860</v>
      </c>
      <c r="H228" s="215">
        <v>23.5</v>
      </c>
      <c r="I228" s="209">
        <v>80</v>
      </c>
      <c r="J228" s="204" t="s">
        <v>132</v>
      </c>
      <c r="K228" s="204" t="s">
        <v>133</v>
      </c>
      <c r="L228" s="210">
        <v>8.5</v>
      </c>
      <c r="M228" s="209">
        <v>92</v>
      </c>
      <c r="N228" s="204">
        <v>690</v>
      </c>
      <c r="O228" s="209">
        <v>1.64</v>
      </c>
      <c r="P228" s="204" t="s">
        <v>75</v>
      </c>
      <c r="Q228" s="204" t="s">
        <v>75</v>
      </c>
      <c r="R228" s="204" t="s">
        <v>75</v>
      </c>
      <c r="S228" s="204">
        <v>130</v>
      </c>
      <c r="T228" s="204">
        <v>0.17</v>
      </c>
      <c r="U228" s="493">
        <v>60</v>
      </c>
      <c r="V228" s="204">
        <v>176</v>
      </c>
      <c r="W228" s="210">
        <v>13</v>
      </c>
      <c r="X228" s="370"/>
      <c r="Y228" s="371"/>
      <c r="Z228" s="371"/>
      <c r="AA228" s="371"/>
      <c r="AB228" s="371"/>
      <c r="AC228" s="371"/>
    </row>
    <row r="229" spans="1:212" s="10" customFormat="1" ht="12.75" customHeight="1">
      <c r="A229" s="259"/>
      <c r="B229" s="210" t="s">
        <v>427</v>
      </c>
      <c r="C229" s="209">
        <v>8.66</v>
      </c>
      <c r="D229" s="209"/>
      <c r="E229" s="204"/>
      <c r="F229" s="547"/>
      <c r="G229" s="204">
        <v>920</v>
      </c>
      <c r="H229" s="215">
        <v>23.6</v>
      </c>
      <c r="I229" s="209">
        <v>60</v>
      </c>
      <c r="J229" s="246" t="s">
        <v>132</v>
      </c>
      <c r="K229" s="204" t="s">
        <v>133</v>
      </c>
      <c r="L229" s="210">
        <v>9.5</v>
      </c>
      <c r="M229" s="209">
        <v>49</v>
      </c>
      <c r="N229" s="204">
        <v>580</v>
      </c>
      <c r="O229" s="209">
        <v>2.04</v>
      </c>
      <c r="P229" s="204" t="s">
        <v>75</v>
      </c>
      <c r="Q229" s="204" t="s">
        <v>75</v>
      </c>
      <c r="R229" s="204" t="s">
        <v>75</v>
      </c>
      <c r="S229" s="204">
        <v>60</v>
      </c>
      <c r="T229" s="204">
        <v>0.18</v>
      </c>
      <c r="U229" s="301">
        <v>41</v>
      </c>
      <c r="V229" s="204">
        <v>191</v>
      </c>
      <c r="W229" s="210" t="s">
        <v>148</v>
      </c>
      <c r="X229" s="373"/>
      <c r="Y229" s="371"/>
      <c r="Z229" s="371"/>
      <c r="AA229" s="371"/>
      <c r="AB229" s="371"/>
      <c r="AC229" s="371"/>
      <c r="AD229" s="371"/>
      <c r="AE229" s="371"/>
      <c r="AF229" s="371"/>
      <c r="AG229" s="371"/>
      <c r="AH229" s="371"/>
      <c r="AI229" s="371"/>
      <c r="AJ229" s="371"/>
      <c r="AK229" s="371"/>
      <c r="AL229" s="371"/>
      <c r="AM229" s="371"/>
      <c r="AN229" s="371"/>
      <c r="AO229" s="371"/>
      <c r="AP229" s="371"/>
      <c r="AQ229" s="371"/>
      <c r="AR229" s="371"/>
      <c r="AS229" s="371"/>
      <c r="AT229" s="371"/>
      <c r="AU229" s="371"/>
      <c r="AV229" s="371"/>
      <c r="AW229" s="371"/>
      <c r="AX229" s="371"/>
      <c r="AY229" s="371"/>
      <c r="AZ229" s="371"/>
      <c r="BA229" s="371"/>
      <c r="BB229" s="371"/>
      <c r="BC229" s="371"/>
      <c r="BD229" s="371"/>
      <c r="BE229" s="371"/>
      <c r="BF229" s="371"/>
      <c r="BG229" s="371"/>
      <c r="BH229" s="371"/>
      <c r="BI229" s="371"/>
      <c r="BJ229" s="371"/>
      <c r="BK229" s="371"/>
      <c r="BL229" s="371"/>
      <c r="BM229" s="371"/>
      <c r="BN229" s="371"/>
      <c r="BO229" s="371"/>
      <c r="BP229" s="371"/>
      <c r="BQ229" s="371"/>
      <c r="BR229" s="371"/>
      <c r="BS229" s="371"/>
      <c r="BT229" s="371"/>
      <c r="BU229" s="371"/>
      <c r="BV229" s="371"/>
      <c r="BW229" s="371"/>
      <c r="BX229" s="371"/>
      <c r="BY229" s="371"/>
      <c r="BZ229" s="371"/>
      <c r="CA229" s="371"/>
      <c r="CB229" s="371"/>
      <c r="CC229" s="371"/>
      <c r="CD229" s="371"/>
      <c r="CE229" s="371"/>
      <c r="CF229" s="371"/>
      <c r="CG229" s="371"/>
      <c r="CH229" s="371"/>
      <c r="CI229" s="371"/>
      <c r="CJ229" s="371"/>
      <c r="CK229" s="371"/>
      <c r="CL229" s="371"/>
      <c r="CM229" s="371"/>
      <c r="CN229" s="371"/>
      <c r="CO229" s="371"/>
      <c r="CP229" s="371"/>
      <c r="CQ229" s="371"/>
      <c r="CR229" s="371"/>
      <c r="CS229" s="371"/>
      <c r="CT229" s="371"/>
      <c r="CU229" s="371"/>
      <c r="CV229" s="371"/>
      <c r="CW229" s="371"/>
      <c r="CX229" s="371"/>
      <c r="CY229" s="371"/>
      <c r="CZ229" s="371"/>
      <c r="DA229" s="371"/>
      <c r="DB229" s="371"/>
      <c r="DC229" s="371"/>
      <c r="DD229" s="371"/>
      <c r="DE229" s="371"/>
      <c r="DF229" s="371"/>
      <c r="DG229" s="371"/>
      <c r="DH229" s="371"/>
      <c r="DI229" s="371"/>
      <c r="DJ229" s="371"/>
      <c r="DK229" s="371"/>
      <c r="DL229" s="371"/>
      <c r="DM229" s="371"/>
      <c r="DN229" s="371"/>
      <c r="DO229" s="371"/>
      <c r="DP229" s="371"/>
      <c r="DQ229" s="371"/>
      <c r="DR229" s="371"/>
      <c r="DS229" s="371"/>
      <c r="DT229" s="371"/>
      <c r="DU229" s="371"/>
      <c r="DV229" s="371"/>
      <c r="DW229" s="371"/>
      <c r="DX229" s="371"/>
      <c r="DY229" s="371"/>
      <c r="DZ229" s="371"/>
      <c r="EA229" s="371"/>
      <c r="EB229" s="371"/>
      <c r="EC229" s="371"/>
      <c r="ED229" s="371"/>
      <c r="EE229" s="371"/>
      <c r="EF229" s="371"/>
      <c r="EG229" s="371"/>
      <c r="EH229" s="371"/>
      <c r="EI229" s="371"/>
      <c r="EJ229" s="371"/>
      <c r="EK229" s="371"/>
      <c r="EL229" s="371"/>
      <c r="EM229" s="371"/>
      <c r="EN229" s="371"/>
      <c r="EO229" s="371"/>
      <c r="EP229" s="371"/>
      <c r="EQ229" s="371"/>
      <c r="ER229" s="371"/>
      <c r="ES229" s="371"/>
      <c r="ET229" s="371"/>
      <c r="EU229" s="371"/>
      <c r="EV229" s="371"/>
      <c r="EW229" s="371"/>
      <c r="EX229" s="371"/>
      <c r="EY229" s="371"/>
      <c r="EZ229" s="371"/>
      <c r="FA229" s="371"/>
      <c r="FB229" s="371"/>
      <c r="FC229" s="371"/>
      <c r="FD229" s="371"/>
      <c r="FE229" s="371"/>
      <c r="FF229" s="371"/>
      <c r="FG229" s="371"/>
      <c r="FH229" s="371"/>
      <c r="FI229" s="371"/>
      <c r="FJ229" s="371"/>
      <c r="FK229" s="371"/>
      <c r="FL229" s="371"/>
      <c r="FM229" s="371"/>
      <c r="FN229" s="371"/>
      <c r="FO229" s="371"/>
      <c r="FP229" s="371"/>
    </row>
    <row r="230" spans="1:212" s="10" customFormat="1" ht="12.75" customHeight="1">
      <c r="A230" s="217"/>
      <c r="B230" s="208" t="s">
        <v>467</v>
      </c>
      <c r="C230" s="550">
        <v>8.6</v>
      </c>
      <c r="D230" s="204"/>
      <c r="E230" s="204"/>
      <c r="F230" s="204"/>
      <c r="G230" s="215">
        <v>840</v>
      </c>
      <c r="H230" s="578">
        <v>23.9</v>
      </c>
      <c r="I230" s="378" t="s">
        <v>96</v>
      </c>
      <c r="J230" s="215" t="s">
        <v>132</v>
      </c>
      <c r="K230" s="215" t="s">
        <v>133</v>
      </c>
      <c r="L230" s="210">
        <v>7.9</v>
      </c>
      <c r="M230" s="215">
        <v>16</v>
      </c>
      <c r="N230" s="215">
        <v>400</v>
      </c>
      <c r="O230" s="215">
        <v>1.38</v>
      </c>
      <c r="P230" s="215" t="s">
        <v>75</v>
      </c>
      <c r="Q230" s="215" t="s">
        <v>67</v>
      </c>
      <c r="R230" s="215" t="s">
        <v>75</v>
      </c>
      <c r="S230" s="215" t="s">
        <v>132</v>
      </c>
      <c r="T230" s="215">
        <v>0.09</v>
      </c>
      <c r="U230" s="215">
        <v>43</v>
      </c>
      <c r="V230" s="215">
        <v>125</v>
      </c>
      <c r="W230" s="210" t="s">
        <v>148</v>
      </c>
      <c r="X230" s="373"/>
      <c r="Y230" s="371"/>
      <c r="Z230" s="371"/>
      <c r="AA230" s="371"/>
      <c r="AB230" s="371"/>
      <c r="AC230" s="371"/>
      <c r="AD230" s="371"/>
      <c r="AE230" s="371"/>
      <c r="AF230" s="371"/>
      <c r="AG230" s="371"/>
      <c r="AH230" s="371"/>
      <c r="AI230" s="371"/>
      <c r="AJ230" s="371"/>
      <c r="AK230" s="371"/>
      <c r="AL230" s="371"/>
      <c r="AM230" s="371"/>
      <c r="AN230" s="371"/>
      <c r="AO230" s="371"/>
      <c r="AP230" s="371"/>
      <c r="AQ230" s="371"/>
      <c r="AR230" s="371"/>
      <c r="AS230" s="371"/>
      <c r="AT230" s="371"/>
      <c r="AU230" s="371"/>
      <c r="AV230" s="371"/>
      <c r="AW230" s="371"/>
      <c r="AX230" s="371"/>
      <c r="AY230" s="371"/>
      <c r="AZ230" s="371"/>
      <c r="BA230" s="371"/>
      <c r="BB230" s="371"/>
      <c r="BC230" s="371"/>
      <c r="BD230" s="371"/>
      <c r="BE230" s="371"/>
      <c r="BF230" s="371"/>
      <c r="BG230" s="371"/>
      <c r="BH230" s="371"/>
      <c r="BI230" s="371"/>
      <c r="BJ230" s="371"/>
      <c r="BK230" s="371"/>
      <c r="BL230" s="371"/>
      <c r="BM230" s="371"/>
      <c r="BN230" s="371"/>
      <c r="BO230" s="371"/>
      <c r="BP230" s="371"/>
      <c r="BQ230" s="371"/>
      <c r="BR230" s="371"/>
      <c r="BS230" s="371"/>
      <c r="BT230" s="371"/>
      <c r="BU230" s="371"/>
      <c r="BV230" s="371"/>
      <c r="BW230" s="371"/>
      <c r="BX230" s="371"/>
      <c r="BY230" s="371"/>
      <c r="BZ230" s="371"/>
      <c r="CA230" s="371"/>
      <c r="CB230" s="371"/>
      <c r="CC230" s="371"/>
      <c r="CD230" s="371"/>
      <c r="CE230" s="371"/>
      <c r="CF230" s="371"/>
      <c r="CG230" s="371"/>
      <c r="CH230" s="371"/>
      <c r="CI230" s="371"/>
      <c r="CJ230" s="371"/>
      <c r="CK230" s="371"/>
      <c r="CL230" s="371"/>
      <c r="CM230" s="371"/>
      <c r="CN230" s="371"/>
      <c r="CO230" s="371"/>
      <c r="CP230" s="371"/>
      <c r="CQ230" s="371"/>
      <c r="CR230" s="371"/>
      <c r="CS230" s="371"/>
      <c r="CT230" s="371"/>
      <c r="CU230" s="371"/>
      <c r="CV230" s="371"/>
      <c r="CW230" s="371"/>
      <c r="CX230" s="371"/>
      <c r="CY230" s="371"/>
      <c r="CZ230" s="371"/>
      <c r="DA230" s="371"/>
      <c r="DB230" s="371"/>
      <c r="DC230" s="371"/>
      <c r="DD230" s="371"/>
      <c r="DE230" s="371"/>
      <c r="DF230" s="371"/>
      <c r="DG230" s="371"/>
      <c r="DH230" s="371"/>
      <c r="DI230" s="371"/>
      <c r="DJ230" s="371"/>
      <c r="DK230" s="371"/>
      <c r="DL230" s="371"/>
      <c r="DM230" s="371"/>
      <c r="DN230" s="371"/>
      <c r="DO230" s="371"/>
      <c r="DP230" s="371"/>
      <c r="DQ230" s="371"/>
      <c r="DR230" s="371"/>
      <c r="DS230" s="371"/>
      <c r="DT230" s="371"/>
      <c r="DU230" s="371"/>
      <c r="DV230" s="371"/>
      <c r="DW230" s="371"/>
      <c r="DX230" s="371"/>
      <c r="DY230" s="371"/>
      <c r="DZ230" s="371"/>
      <c r="EA230" s="371"/>
      <c r="EB230" s="371"/>
      <c r="EC230" s="371"/>
      <c r="ED230" s="371"/>
      <c r="EE230" s="371"/>
      <c r="EF230" s="371"/>
      <c r="EG230" s="371"/>
      <c r="EH230" s="371"/>
      <c r="EI230" s="371"/>
      <c r="EJ230" s="371"/>
      <c r="EK230" s="371"/>
      <c r="EL230" s="371"/>
      <c r="EM230" s="371"/>
      <c r="EN230" s="371"/>
      <c r="EO230" s="371"/>
      <c r="EP230" s="371"/>
      <c r="EQ230" s="371"/>
      <c r="ER230" s="371"/>
      <c r="ES230" s="371"/>
      <c r="ET230" s="371"/>
      <c r="EU230" s="371"/>
      <c r="EV230" s="371"/>
      <c r="EW230" s="371"/>
      <c r="EX230" s="371"/>
      <c r="EY230" s="371"/>
      <c r="EZ230" s="371"/>
      <c r="FA230" s="371"/>
      <c r="FB230" s="371"/>
      <c r="FC230" s="371"/>
      <c r="FD230" s="371"/>
      <c r="FE230" s="371"/>
      <c r="FF230" s="371"/>
      <c r="FG230" s="371"/>
      <c r="FH230" s="371"/>
      <c r="FI230" s="371"/>
      <c r="FJ230" s="371"/>
      <c r="FK230" s="371"/>
      <c r="FL230" s="371"/>
      <c r="FM230" s="371"/>
      <c r="FN230" s="371"/>
      <c r="FO230" s="371"/>
      <c r="FP230" s="371"/>
      <c r="FQ230" s="371"/>
      <c r="FR230" s="371"/>
      <c r="FS230" s="371"/>
      <c r="FT230" s="371"/>
      <c r="FU230" s="371"/>
      <c r="FV230" s="371"/>
      <c r="FW230" s="371"/>
      <c r="FX230" s="371"/>
      <c r="FY230" s="371"/>
      <c r="FZ230" s="371"/>
      <c r="GA230" s="371"/>
      <c r="GB230" s="371"/>
    </row>
    <row r="231" spans="1:212" s="10" customFormat="1" ht="12.75" customHeight="1">
      <c r="A231" s="608"/>
      <c r="B231" s="219" t="s">
        <v>503</v>
      </c>
      <c r="C231" s="227">
        <v>8.2899999999999991</v>
      </c>
      <c r="D231" s="225"/>
      <c r="E231" s="226"/>
      <c r="F231" s="226"/>
      <c r="G231" s="227">
        <v>680</v>
      </c>
      <c r="H231" s="227">
        <v>23.4</v>
      </c>
      <c r="I231" s="225">
        <v>90</v>
      </c>
      <c r="J231" s="227" t="s">
        <v>132</v>
      </c>
      <c r="K231" s="227" t="s">
        <v>133</v>
      </c>
      <c r="L231" s="219">
        <v>7.9</v>
      </c>
      <c r="M231" s="227">
        <v>51</v>
      </c>
      <c r="N231" s="227">
        <v>460</v>
      </c>
      <c r="O231" s="227">
        <v>1.61</v>
      </c>
      <c r="P231" s="227" t="s">
        <v>75</v>
      </c>
      <c r="Q231" s="227" t="s">
        <v>75</v>
      </c>
      <c r="R231" s="227" t="s">
        <v>75</v>
      </c>
      <c r="S231" s="227" t="s">
        <v>132</v>
      </c>
      <c r="T231" s="227">
        <v>0.15</v>
      </c>
      <c r="U231" s="494">
        <v>65</v>
      </c>
      <c r="V231" s="227">
        <v>139</v>
      </c>
      <c r="W231" s="219" t="s">
        <v>148</v>
      </c>
      <c r="X231" s="373"/>
      <c r="Y231" s="371"/>
      <c r="Z231" s="371"/>
      <c r="AA231" s="371"/>
      <c r="AB231" s="371"/>
      <c r="AC231" s="371"/>
      <c r="AD231" s="371"/>
      <c r="AE231" s="371"/>
      <c r="AF231" s="371"/>
      <c r="AG231" s="371"/>
      <c r="AH231" s="371"/>
      <c r="AI231" s="371"/>
      <c r="AJ231" s="371"/>
      <c r="AK231" s="371"/>
      <c r="AL231" s="371"/>
      <c r="AM231" s="371"/>
      <c r="AN231" s="371"/>
      <c r="AO231" s="371"/>
      <c r="AP231" s="371"/>
      <c r="AQ231" s="371"/>
      <c r="AR231" s="371"/>
      <c r="AS231" s="371"/>
      <c r="AT231" s="371"/>
      <c r="AU231" s="371"/>
      <c r="AV231" s="371"/>
      <c r="AW231" s="371"/>
      <c r="AX231" s="371"/>
      <c r="AY231" s="371"/>
      <c r="AZ231" s="371"/>
      <c r="BA231" s="371"/>
      <c r="BB231" s="371"/>
      <c r="BC231" s="371"/>
      <c r="BD231" s="371"/>
      <c r="BE231" s="371"/>
      <c r="BF231" s="371"/>
      <c r="BG231" s="371"/>
      <c r="BH231" s="371"/>
      <c r="BI231" s="371"/>
      <c r="BJ231" s="371"/>
      <c r="BK231" s="371"/>
      <c r="BL231" s="371"/>
      <c r="BM231" s="371"/>
      <c r="BN231" s="371"/>
      <c r="BO231" s="371"/>
      <c r="BP231" s="371"/>
      <c r="BQ231" s="371"/>
      <c r="BR231" s="371"/>
      <c r="BS231" s="371"/>
      <c r="BT231" s="371"/>
      <c r="BU231" s="371"/>
      <c r="BV231" s="371"/>
      <c r="BW231" s="371"/>
      <c r="BX231" s="371"/>
      <c r="BY231" s="371"/>
      <c r="BZ231" s="371"/>
      <c r="CA231" s="371"/>
      <c r="CB231" s="371"/>
      <c r="CC231" s="371"/>
      <c r="CD231" s="371"/>
      <c r="CE231" s="371"/>
      <c r="CF231" s="371"/>
      <c r="CG231" s="371"/>
      <c r="CH231" s="371"/>
      <c r="CI231" s="371"/>
      <c r="CJ231" s="371"/>
      <c r="CK231" s="371"/>
      <c r="CL231" s="371"/>
      <c r="CM231" s="371"/>
      <c r="CN231" s="371"/>
      <c r="CO231" s="371"/>
      <c r="CP231" s="371"/>
      <c r="CQ231" s="371"/>
      <c r="CR231" s="371"/>
      <c r="CS231" s="371"/>
      <c r="CT231" s="371"/>
      <c r="CU231" s="371"/>
      <c r="CV231" s="371"/>
      <c r="CW231" s="371"/>
      <c r="CX231" s="371"/>
      <c r="CY231" s="371"/>
      <c r="CZ231" s="371"/>
      <c r="DA231" s="371"/>
      <c r="DB231" s="371"/>
      <c r="DC231" s="371"/>
      <c r="DD231" s="371"/>
      <c r="DE231" s="371"/>
      <c r="DF231" s="371"/>
      <c r="DG231" s="371"/>
      <c r="DH231" s="371"/>
      <c r="DI231" s="371"/>
      <c r="DJ231" s="371"/>
      <c r="DK231" s="371"/>
      <c r="DL231" s="371"/>
      <c r="DM231" s="371"/>
      <c r="DN231" s="371"/>
      <c r="DO231" s="371"/>
      <c r="DP231" s="371"/>
      <c r="DQ231" s="371"/>
      <c r="DR231" s="371"/>
      <c r="DS231" s="371"/>
      <c r="DT231" s="371"/>
      <c r="DU231" s="371"/>
      <c r="DV231" s="371"/>
      <c r="DW231" s="371"/>
      <c r="DX231" s="371"/>
      <c r="DY231" s="371"/>
      <c r="DZ231" s="371"/>
      <c r="EA231" s="371"/>
      <c r="EB231" s="371"/>
      <c r="EC231" s="371"/>
      <c r="ED231" s="371"/>
      <c r="EE231" s="371"/>
      <c r="EF231" s="371"/>
      <c r="EG231" s="371"/>
      <c r="EH231" s="371"/>
      <c r="EI231" s="371"/>
      <c r="EJ231" s="371"/>
      <c r="EK231" s="371"/>
      <c r="EL231" s="371"/>
      <c r="EM231" s="371"/>
      <c r="EN231" s="371"/>
      <c r="EO231" s="371"/>
      <c r="EP231" s="371"/>
      <c r="EQ231" s="371"/>
      <c r="ER231" s="371"/>
      <c r="ES231" s="371"/>
      <c r="ET231" s="371"/>
      <c r="EU231" s="371"/>
      <c r="EV231" s="371"/>
      <c r="EW231" s="371"/>
      <c r="EX231" s="371"/>
      <c r="EY231" s="371"/>
      <c r="EZ231" s="371"/>
      <c r="FA231" s="371"/>
      <c r="FB231" s="371"/>
      <c r="FC231" s="371"/>
      <c r="FD231" s="371"/>
      <c r="FE231" s="371"/>
      <c r="FF231" s="371"/>
      <c r="FG231" s="371"/>
      <c r="FH231" s="371"/>
      <c r="FI231" s="371"/>
      <c r="FJ231" s="371"/>
      <c r="FK231" s="371"/>
      <c r="FL231" s="371"/>
      <c r="FM231" s="371"/>
      <c r="FN231" s="371"/>
      <c r="FO231" s="371"/>
      <c r="FP231" s="371"/>
      <c r="FQ231" s="371"/>
      <c r="FR231" s="371"/>
      <c r="FS231" s="371"/>
      <c r="FT231" s="371"/>
      <c r="FU231" s="371"/>
      <c r="FV231" s="371"/>
      <c r="FW231" s="371"/>
      <c r="FX231" s="371"/>
      <c r="FY231" s="371"/>
      <c r="FZ231" s="371"/>
      <c r="GA231" s="371"/>
      <c r="GB231" s="371"/>
    </row>
    <row r="232" spans="1:212" s="10" customFormat="1" ht="12.75" customHeight="1">
      <c r="A232" s="52" t="s">
        <v>47</v>
      </c>
      <c r="B232" s="432" t="s">
        <v>196</v>
      </c>
      <c r="C232" s="94">
        <v>7.03</v>
      </c>
      <c r="D232" s="94"/>
      <c r="E232" s="434"/>
      <c r="F232" s="599"/>
      <c r="G232" s="434" t="s">
        <v>132</v>
      </c>
      <c r="H232" s="178">
        <v>106</v>
      </c>
      <c r="I232" s="94">
        <v>40</v>
      </c>
      <c r="J232" s="524">
        <v>1500</v>
      </c>
      <c r="K232" s="434" t="s">
        <v>133</v>
      </c>
      <c r="L232" s="435">
        <v>10.4</v>
      </c>
      <c r="M232" s="94">
        <v>35</v>
      </c>
      <c r="N232" s="434">
        <v>70</v>
      </c>
      <c r="O232" s="94">
        <v>47.2</v>
      </c>
      <c r="P232" s="434" t="s">
        <v>75</v>
      </c>
      <c r="Q232" s="434" t="s">
        <v>75</v>
      </c>
      <c r="R232" s="434" t="s">
        <v>75</v>
      </c>
      <c r="S232" s="434">
        <v>80</v>
      </c>
      <c r="T232" s="434">
        <v>8.35</v>
      </c>
      <c r="U232" s="178" t="s">
        <v>75</v>
      </c>
      <c r="V232" s="434">
        <v>58.7</v>
      </c>
      <c r="W232" s="435">
        <v>8</v>
      </c>
      <c r="X232" s="373"/>
      <c r="Y232" s="371"/>
      <c r="Z232" s="371"/>
      <c r="AA232" s="371"/>
      <c r="AB232" s="371"/>
      <c r="AC232" s="371"/>
      <c r="AD232" s="371"/>
      <c r="AE232" s="371"/>
      <c r="AF232" s="371"/>
      <c r="AG232" s="371"/>
      <c r="AH232" s="371"/>
      <c r="AI232" s="371"/>
      <c r="AJ232" s="371"/>
      <c r="AK232" s="371"/>
      <c r="AL232" s="371"/>
      <c r="AM232" s="371"/>
      <c r="AN232" s="371"/>
      <c r="AO232" s="371"/>
      <c r="AP232" s="371"/>
      <c r="AQ232" s="371"/>
      <c r="AR232" s="371"/>
      <c r="AS232" s="371"/>
      <c r="AT232" s="371"/>
      <c r="AU232" s="371"/>
      <c r="AV232" s="371"/>
      <c r="AW232" s="371"/>
      <c r="AX232" s="371"/>
      <c r="AY232" s="371"/>
      <c r="AZ232" s="371"/>
      <c r="BA232" s="371"/>
      <c r="BB232" s="371"/>
      <c r="BC232" s="371"/>
      <c r="BD232" s="371"/>
      <c r="BE232" s="371"/>
      <c r="BF232" s="371"/>
      <c r="BG232" s="371"/>
      <c r="BH232" s="371"/>
      <c r="BI232" s="371"/>
      <c r="BJ232" s="371"/>
      <c r="BK232" s="371"/>
      <c r="BL232" s="371"/>
      <c r="BM232" s="371"/>
      <c r="BN232" s="371"/>
      <c r="BO232" s="371"/>
      <c r="BP232" s="371"/>
      <c r="BQ232" s="371"/>
      <c r="BR232" s="371"/>
      <c r="BS232" s="371"/>
      <c r="BT232" s="371"/>
      <c r="BU232" s="371"/>
      <c r="BV232" s="371"/>
      <c r="BW232" s="371"/>
      <c r="BX232" s="371"/>
      <c r="BY232" s="371"/>
      <c r="BZ232" s="371"/>
      <c r="CA232" s="371"/>
      <c r="CB232" s="371"/>
      <c r="CC232" s="371"/>
      <c r="CD232" s="371"/>
      <c r="CE232" s="371"/>
      <c r="CF232" s="371"/>
      <c r="CG232" s="371"/>
      <c r="CH232" s="371"/>
      <c r="CI232" s="371"/>
      <c r="CJ232" s="371"/>
      <c r="CK232" s="371"/>
      <c r="CL232" s="371"/>
      <c r="CM232" s="371"/>
      <c r="CN232" s="371"/>
      <c r="CO232" s="371"/>
      <c r="CP232" s="371"/>
      <c r="CQ232" s="371"/>
      <c r="CR232" s="371"/>
      <c r="CS232" s="371"/>
      <c r="CT232" s="371"/>
      <c r="CU232" s="371"/>
      <c r="CV232" s="371"/>
      <c r="CW232" s="371"/>
      <c r="CX232" s="371"/>
      <c r="CY232" s="371"/>
      <c r="CZ232" s="371"/>
      <c r="DA232" s="371"/>
      <c r="DB232" s="371"/>
      <c r="DC232" s="371"/>
      <c r="DD232" s="371"/>
      <c r="DE232" s="371"/>
      <c r="DF232" s="371"/>
      <c r="DG232" s="371"/>
      <c r="DH232" s="371"/>
      <c r="DI232" s="371"/>
      <c r="DJ232" s="371"/>
      <c r="DK232" s="371"/>
      <c r="DL232" s="371"/>
      <c r="DM232" s="371"/>
      <c r="DN232" s="371"/>
      <c r="DO232" s="371"/>
      <c r="DP232" s="371"/>
      <c r="DQ232" s="371"/>
      <c r="DR232" s="371"/>
      <c r="DS232" s="371"/>
      <c r="DT232" s="371"/>
      <c r="DU232" s="371"/>
      <c r="DV232" s="371"/>
      <c r="DW232" s="371"/>
      <c r="DX232" s="371"/>
      <c r="DY232" s="371"/>
      <c r="DZ232" s="371"/>
      <c r="EA232" s="371"/>
      <c r="EB232" s="371"/>
      <c r="EC232" s="371"/>
      <c r="ED232" s="371"/>
      <c r="EE232" s="371"/>
      <c r="EF232" s="371"/>
      <c r="EG232" s="371"/>
      <c r="EH232" s="371"/>
      <c r="EI232" s="371"/>
      <c r="EJ232" s="371"/>
      <c r="EK232" s="371"/>
      <c r="EL232" s="371"/>
      <c r="EM232" s="371"/>
      <c r="EN232" s="371"/>
      <c r="EO232" s="371"/>
      <c r="EP232" s="371"/>
      <c r="EQ232" s="371"/>
      <c r="ER232" s="371"/>
      <c r="ES232" s="371"/>
      <c r="ET232" s="371"/>
      <c r="EU232" s="371"/>
      <c r="EV232" s="371"/>
      <c r="EW232" s="371"/>
      <c r="EX232" s="371"/>
      <c r="EY232" s="371"/>
      <c r="EZ232" s="371"/>
      <c r="FA232" s="371"/>
      <c r="FB232" s="371"/>
      <c r="FC232" s="371"/>
      <c r="FD232" s="371"/>
      <c r="FE232" s="371"/>
      <c r="FF232" s="371"/>
      <c r="FG232" s="371"/>
      <c r="FH232" s="371"/>
      <c r="FI232" s="371"/>
      <c r="FJ232" s="371"/>
      <c r="FK232" s="371"/>
      <c r="FL232" s="371"/>
      <c r="FM232" s="371"/>
      <c r="FN232" s="371"/>
      <c r="FO232" s="371"/>
      <c r="FP232" s="371"/>
    </row>
    <row r="233" spans="1:212" s="10" customFormat="1" ht="12.75" customHeight="1">
      <c r="A233" s="84"/>
      <c r="B233" s="111" t="s">
        <v>198</v>
      </c>
      <c r="C233" s="68">
        <v>7.2</v>
      </c>
      <c r="D233" s="68"/>
      <c r="E233" s="54"/>
      <c r="F233" s="517"/>
      <c r="G233" s="54">
        <v>70</v>
      </c>
      <c r="H233" s="117">
        <v>64.5</v>
      </c>
      <c r="I233" s="68">
        <v>30</v>
      </c>
      <c r="J233" s="183">
        <v>3100</v>
      </c>
      <c r="K233" s="54">
        <v>7</v>
      </c>
      <c r="L233" s="65">
        <v>14.7</v>
      </c>
      <c r="M233" s="68" t="s">
        <v>137</v>
      </c>
      <c r="N233" s="54">
        <v>70</v>
      </c>
      <c r="O233" s="68">
        <v>59.9</v>
      </c>
      <c r="P233" s="54" t="s">
        <v>529</v>
      </c>
      <c r="Q233" s="54" t="s">
        <v>530</v>
      </c>
      <c r="R233" s="54" t="s">
        <v>140</v>
      </c>
      <c r="S233" s="54" t="s">
        <v>139</v>
      </c>
      <c r="T233" s="54">
        <v>8.1999999999999993</v>
      </c>
      <c r="U233" s="54" t="s">
        <v>138</v>
      </c>
      <c r="V233" s="54">
        <v>71.7</v>
      </c>
      <c r="W233" s="65" t="s">
        <v>140</v>
      </c>
      <c r="X233" s="373"/>
      <c r="Y233" s="371"/>
      <c r="Z233" s="371"/>
      <c r="AA233" s="371"/>
      <c r="AB233" s="371"/>
      <c r="AC233" s="371"/>
      <c r="AD233" s="371"/>
      <c r="AE233" s="371"/>
      <c r="AF233" s="371"/>
      <c r="AG233" s="371"/>
      <c r="AH233" s="371"/>
      <c r="AI233" s="371"/>
      <c r="AJ233" s="371"/>
      <c r="AK233" s="371"/>
      <c r="AL233" s="371"/>
      <c r="AM233" s="371"/>
      <c r="AN233" s="371"/>
      <c r="AO233" s="371"/>
      <c r="AP233" s="371"/>
      <c r="AQ233" s="371"/>
      <c r="AR233" s="371"/>
      <c r="AS233" s="371"/>
      <c r="AT233" s="371"/>
      <c r="AU233" s="371"/>
      <c r="AV233" s="371"/>
      <c r="AW233" s="371"/>
      <c r="AX233" s="371"/>
      <c r="AY233" s="371"/>
      <c r="AZ233" s="371"/>
      <c r="BA233" s="371"/>
      <c r="BB233" s="371"/>
      <c r="BC233" s="371"/>
      <c r="BD233" s="371"/>
      <c r="BE233" s="371"/>
      <c r="BF233" s="371"/>
      <c r="BG233" s="371"/>
      <c r="BH233" s="371"/>
      <c r="BI233" s="371"/>
      <c r="BJ233" s="371"/>
      <c r="BK233" s="371"/>
      <c r="BL233" s="371"/>
      <c r="BM233" s="371"/>
      <c r="BN233" s="371"/>
      <c r="BO233" s="371"/>
      <c r="BP233" s="371"/>
      <c r="BQ233" s="371"/>
      <c r="BR233" s="371"/>
      <c r="BS233" s="371"/>
      <c r="BT233" s="371"/>
      <c r="BU233" s="371"/>
      <c r="BV233" s="371"/>
      <c r="BW233" s="371"/>
      <c r="BX233" s="371"/>
      <c r="BY233" s="371"/>
      <c r="BZ233" s="371"/>
      <c r="CA233" s="371"/>
      <c r="CB233" s="371"/>
      <c r="CC233" s="371"/>
      <c r="CD233" s="371"/>
      <c r="CE233" s="371"/>
      <c r="CF233" s="371"/>
      <c r="CG233" s="371"/>
      <c r="CH233" s="371"/>
      <c r="CI233" s="371"/>
      <c r="CJ233" s="371"/>
      <c r="CK233" s="371"/>
      <c r="CL233" s="371"/>
      <c r="CM233" s="371"/>
      <c r="CN233" s="371"/>
      <c r="CO233" s="371"/>
      <c r="CP233" s="371"/>
      <c r="CQ233" s="371"/>
      <c r="CR233" s="371"/>
      <c r="CS233" s="371"/>
      <c r="CT233" s="371"/>
      <c r="CU233" s="371"/>
      <c r="CV233" s="371"/>
      <c r="CW233" s="371"/>
      <c r="CX233" s="371"/>
      <c r="CY233" s="371"/>
      <c r="CZ233" s="371"/>
      <c r="DA233" s="371"/>
      <c r="DB233" s="371"/>
      <c r="DC233" s="371"/>
      <c r="DD233" s="371"/>
      <c r="DE233" s="371"/>
      <c r="DF233" s="371"/>
      <c r="DG233" s="371"/>
      <c r="DH233" s="371"/>
      <c r="DI233" s="371"/>
      <c r="DJ233" s="371"/>
      <c r="DK233" s="371"/>
      <c r="DL233" s="371"/>
      <c r="DM233" s="371"/>
      <c r="DN233" s="371"/>
      <c r="DO233" s="371"/>
      <c r="DP233" s="371"/>
      <c r="DQ233" s="371"/>
      <c r="DR233" s="371"/>
      <c r="DS233" s="371"/>
      <c r="DT233" s="371"/>
      <c r="DU233" s="371"/>
      <c r="DV233" s="371"/>
      <c r="DW233" s="371"/>
      <c r="DX233" s="371"/>
      <c r="DY233" s="371"/>
      <c r="DZ233" s="371"/>
      <c r="EA233" s="371"/>
      <c r="EB233" s="371"/>
      <c r="EC233" s="371"/>
      <c r="ED233" s="371"/>
      <c r="EE233" s="371"/>
      <c r="EF233" s="371"/>
      <c r="EG233" s="371"/>
      <c r="EH233" s="371"/>
      <c r="EI233" s="371"/>
      <c r="EJ233" s="371"/>
      <c r="EK233" s="371"/>
      <c r="EL233" s="371"/>
      <c r="EM233" s="371"/>
      <c r="EN233" s="371"/>
      <c r="EO233" s="371"/>
      <c r="EP233" s="371"/>
      <c r="EQ233" s="371"/>
      <c r="ER233" s="371"/>
      <c r="ES233" s="371"/>
      <c r="ET233" s="371"/>
      <c r="EU233" s="371"/>
      <c r="EV233" s="371"/>
      <c r="EW233" s="371"/>
      <c r="EX233" s="371"/>
      <c r="EY233" s="371"/>
      <c r="EZ233" s="371"/>
      <c r="FA233" s="371"/>
      <c r="FB233" s="371"/>
      <c r="FC233" s="371"/>
      <c r="FD233" s="371"/>
      <c r="FE233" s="371"/>
      <c r="FF233" s="371"/>
      <c r="FG233" s="371"/>
      <c r="FH233" s="371"/>
      <c r="FI233" s="371"/>
      <c r="FJ233" s="371"/>
      <c r="FK233" s="371"/>
      <c r="FL233" s="371"/>
      <c r="FM233" s="371"/>
      <c r="FN233" s="371"/>
      <c r="FO233" s="371"/>
      <c r="FP233" s="371"/>
    </row>
    <row r="234" spans="1:212" s="10" customFormat="1" ht="12.75" customHeight="1">
      <c r="A234" s="84"/>
      <c r="B234" s="111" t="s">
        <v>201</v>
      </c>
      <c r="C234" s="68">
        <v>7.23</v>
      </c>
      <c r="D234" s="68"/>
      <c r="E234" s="54"/>
      <c r="F234" s="517"/>
      <c r="G234" s="54" t="s">
        <v>132</v>
      </c>
      <c r="H234" s="117">
        <v>81</v>
      </c>
      <c r="I234" s="68" t="s">
        <v>140</v>
      </c>
      <c r="J234" s="183">
        <v>2200</v>
      </c>
      <c r="K234" s="54" t="s">
        <v>133</v>
      </c>
      <c r="L234" s="65">
        <v>14.2</v>
      </c>
      <c r="M234" s="68">
        <v>100</v>
      </c>
      <c r="N234" s="54">
        <v>130</v>
      </c>
      <c r="O234" s="68">
        <v>56.4</v>
      </c>
      <c r="P234" s="54" t="s">
        <v>75</v>
      </c>
      <c r="Q234" s="54" t="s">
        <v>75</v>
      </c>
      <c r="R234" s="54">
        <v>1</v>
      </c>
      <c r="S234" s="54">
        <v>100</v>
      </c>
      <c r="T234" s="54">
        <v>9.6999999999999993</v>
      </c>
      <c r="U234" s="54">
        <v>5</v>
      </c>
      <c r="V234" s="54">
        <v>69.3</v>
      </c>
      <c r="W234" s="65">
        <v>11</v>
      </c>
      <c r="X234" s="373"/>
      <c r="Y234" s="371"/>
      <c r="Z234" s="371"/>
      <c r="AA234" s="371"/>
      <c r="AB234" s="371"/>
      <c r="AC234" s="371"/>
      <c r="AD234" s="371"/>
      <c r="AE234" s="371"/>
      <c r="AF234" s="371"/>
      <c r="AG234" s="371"/>
      <c r="AH234" s="371"/>
      <c r="AI234" s="371"/>
      <c r="AJ234" s="371"/>
      <c r="AK234" s="371"/>
      <c r="AL234" s="371"/>
      <c r="AM234" s="371"/>
      <c r="AN234" s="371"/>
      <c r="AO234" s="371"/>
      <c r="AP234" s="371"/>
      <c r="AQ234" s="371"/>
      <c r="AR234" s="371"/>
      <c r="AS234" s="371"/>
      <c r="AT234" s="371"/>
      <c r="AU234" s="371"/>
      <c r="AV234" s="371"/>
      <c r="AW234" s="371"/>
      <c r="AX234" s="371"/>
      <c r="AY234" s="371"/>
      <c r="AZ234" s="371"/>
      <c r="BA234" s="371"/>
      <c r="BB234" s="371"/>
      <c r="BC234" s="371"/>
      <c r="BD234" s="371"/>
      <c r="BE234" s="371"/>
      <c r="BF234" s="371"/>
      <c r="BG234" s="371"/>
      <c r="BH234" s="371"/>
      <c r="BI234" s="371"/>
      <c r="BJ234" s="371"/>
      <c r="BK234" s="371"/>
      <c r="BL234" s="371"/>
      <c r="BM234" s="371"/>
      <c r="BN234" s="371"/>
      <c r="BO234" s="371"/>
      <c r="BP234" s="371"/>
      <c r="BQ234" s="371"/>
      <c r="BR234" s="371"/>
      <c r="BS234" s="371"/>
      <c r="BT234" s="371"/>
      <c r="BU234" s="371"/>
      <c r="BV234" s="371"/>
      <c r="BW234" s="371"/>
      <c r="BX234" s="371"/>
      <c r="BY234" s="371"/>
      <c r="BZ234" s="371"/>
      <c r="CA234" s="371"/>
      <c r="CB234" s="371"/>
      <c r="CC234" s="371"/>
      <c r="CD234" s="371"/>
      <c r="CE234" s="371"/>
      <c r="CF234" s="371"/>
      <c r="CG234" s="371"/>
      <c r="CH234" s="371"/>
      <c r="CI234" s="371"/>
      <c r="CJ234" s="371"/>
      <c r="CK234" s="371"/>
      <c r="CL234" s="371"/>
      <c r="CM234" s="371"/>
      <c r="CN234" s="371"/>
      <c r="CO234" s="371"/>
      <c r="CP234" s="371"/>
      <c r="CQ234" s="371"/>
      <c r="CR234" s="371"/>
      <c r="CS234" s="371"/>
      <c r="CT234" s="371"/>
      <c r="CU234" s="371"/>
      <c r="CV234" s="371"/>
      <c r="CW234" s="371"/>
      <c r="CX234" s="371"/>
      <c r="CY234" s="371"/>
      <c r="CZ234" s="371"/>
      <c r="DA234" s="371"/>
      <c r="DB234" s="371"/>
      <c r="DC234" s="371"/>
      <c r="DD234" s="371"/>
      <c r="DE234" s="371"/>
      <c r="DF234" s="371"/>
      <c r="DG234" s="371"/>
      <c r="DH234" s="371"/>
      <c r="DI234" s="371"/>
      <c r="DJ234" s="371"/>
      <c r="DK234" s="371"/>
      <c r="DL234" s="371"/>
      <c r="DM234" s="371"/>
      <c r="DN234" s="371"/>
      <c r="DO234" s="371"/>
      <c r="DP234" s="371"/>
      <c r="DQ234" s="371"/>
      <c r="DR234" s="371"/>
      <c r="DS234" s="371"/>
      <c r="DT234" s="371"/>
      <c r="DU234" s="371"/>
      <c r="DV234" s="371"/>
      <c r="DW234" s="371"/>
      <c r="DX234" s="371"/>
      <c r="DY234" s="371"/>
      <c r="DZ234" s="371"/>
      <c r="EA234" s="371"/>
      <c r="EB234" s="371"/>
      <c r="EC234" s="371"/>
      <c r="ED234" s="371"/>
      <c r="EE234" s="371"/>
      <c r="EF234" s="371"/>
      <c r="EG234" s="371"/>
      <c r="EH234" s="371"/>
      <c r="EI234" s="371"/>
      <c r="EJ234" s="371"/>
      <c r="EK234" s="371"/>
      <c r="EL234" s="371"/>
      <c r="EM234" s="371"/>
      <c r="EN234" s="371"/>
      <c r="EO234" s="371"/>
      <c r="EP234" s="371"/>
      <c r="EQ234" s="371"/>
      <c r="ER234" s="371"/>
      <c r="ES234" s="371"/>
      <c r="ET234" s="371"/>
      <c r="EU234" s="371"/>
      <c r="EV234" s="371"/>
      <c r="EW234" s="371"/>
      <c r="EX234" s="371"/>
      <c r="EY234" s="371"/>
      <c r="EZ234" s="371"/>
      <c r="FA234" s="371"/>
      <c r="FB234" s="371"/>
      <c r="FC234" s="371"/>
      <c r="FD234" s="371"/>
      <c r="FE234" s="371"/>
      <c r="FF234" s="371"/>
      <c r="FG234" s="371"/>
      <c r="FH234" s="371"/>
      <c r="FI234" s="371"/>
      <c r="FJ234" s="371"/>
      <c r="FK234" s="371"/>
      <c r="FL234" s="371"/>
      <c r="FM234" s="371"/>
      <c r="FN234" s="371"/>
      <c r="FO234" s="371"/>
      <c r="FP234" s="371"/>
    </row>
    <row r="235" spans="1:212" s="10" customFormat="1" ht="12.75" customHeight="1">
      <c r="A235" s="84"/>
      <c r="B235" s="111" t="s">
        <v>131</v>
      </c>
      <c r="C235" s="378">
        <v>7.29</v>
      </c>
      <c r="D235" s="209"/>
      <c r="E235" s="209"/>
      <c r="F235" s="566"/>
      <c r="G235" s="54" t="s">
        <v>132</v>
      </c>
      <c r="H235" s="117">
        <v>88.1</v>
      </c>
      <c r="I235" s="209">
        <v>90</v>
      </c>
      <c r="J235" s="183">
        <v>1400</v>
      </c>
      <c r="K235" s="117" t="s">
        <v>133</v>
      </c>
      <c r="L235" s="65">
        <v>13</v>
      </c>
      <c r="M235" s="54" t="s">
        <v>132</v>
      </c>
      <c r="N235" s="54">
        <v>40</v>
      </c>
      <c r="O235" s="68">
        <v>40.6</v>
      </c>
      <c r="P235" s="54" t="s">
        <v>529</v>
      </c>
      <c r="Q235" s="54" t="s">
        <v>530</v>
      </c>
      <c r="R235" s="54" t="s">
        <v>140</v>
      </c>
      <c r="S235" s="117">
        <v>50</v>
      </c>
      <c r="T235" s="54">
        <v>7.86</v>
      </c>
      <c r="U235" s="178">
        <v>4</v>
      </c>
      <c r="V235" s="54">
        <v>52.2</v>
      </c>
      <c r="W235" s="65" t="s">
        <v>148</v>
      </c>
      <c r="X235" s="370"/>
      <c r="Y235" s="371"/>
      <c r="Z235" s="371"/>
      <c r="AA235" s="371"/>
      <c r="AB235" s="371"/>
      <c r="AC235" s="371"/>
      <c r="AD235" s="371"/>
      <c r="AE235" s="371"/>
      <c r="AF235" s="371"/>
      <c r="AG235" s="371"/>
      <c r="AH235" s="371"/>
      <c r="AI235" s="371"/>
      <c r="AJ235" s="371"/>
      <c r="AK235" s="371"/>
      <c r="AL235" s="371"/>
      <c r="AM235" s="371"/>
      <c r="AN235" s="371"/>
      <c r="AO235" s="371"/>
      <c r="AP235" s="371"/>
      <c r="AQ235" s="371"/>
      <c r="AR235" s="371"/>
      <c r="AS235" s="371"/>
      <c r="AT235" s="371"/>
      <c r="AU235" s="371"/>
      <c r="AV235" s="371"/>
      <c r="AW235" s="371"/>
      <c r="AX235" s="371"/>
      <c r="AY235" s="371"/>
      <c r="AZ235" s="371"/>
      <c r="BA235" s="371"/>
      <c r="BB235" s="371"/>
      <c r="BC235" s="371"/>
      <c r="BD235" s="371"/>
      <c r="BE235" s="371"/>
      <c r="BF235" s="371"/>
      <c r="BG235" s="371"/>
      <c r="BH235" s="371"/>
      <c r="BI235" s="371"/>
      <c r="BJ235" s="371"/>
      <c r="BK235" s="371"/>
      <c r="BL235" s="371"/>
      <c r="BM235" s="371"/>
      <c r="BN235" s="371"/>
      <c r="BO235" s="371"/>
      <c r="BP235" s="371"/>
      <c r="BQ235" s="371"/>
      <c r="BR235" s="371"/>
      <c r="BS235" s="371"/>
      <c r="BT235" s="371"/>
      <c r="BU235" s="371"/>
      <c r="BV235" s="371"/>
      <c r="BW235" s="371"/>
      <c r="BX235" s="371"/>
      <c r="BY235" s="371"/>
      <c r="BZ235" s="371"/>
      <c r="CA235" s="371"/>
      <c r="CB235" s="371"/>
      <c r="CC235" s="371"/>
      <c r="CD235" s="371"/>
      <c r="CE235" s="371"/>
      <c r="CF235" s="371"/>
      <c r="CG235" s="371"/>
      <c r="CH235" s="371"/>
      <c r="CI235" s="371"/>
      <c r="CJ235" s="371"/>
      <c r="CK235" s="371"/>
      <c r="CL235" s="371"/>
      <c r="CM235" s="371"/>
      <c r="CN235" s="371"/>
      <c r="CO235" s="371"/>
      <c r="CP235" s="371"/>
      <c r="CQ235" s="371"/>
      <c r="CR235" s="371"/>
      <c r="CS235" s="371"/>
      <c r="CT235" s="371"/>
      <c r="CU235" s="371"/>
      <c r="CV235" s="371"/>
      <c r="CW235" s="371"/>
      <c r="CX235" s="371"/>
      <c r="CY235" s="371"/>
      <c r="CZ235" s="371"/>
      <c r="DA235" s="371"/>
      <c r="DB235" s="371"/>
      <c r="DC235" s="371"/>
      <c r="DD235" s="371"/>
      <c r="DE235" s="371"/>
      <c r="DF235" s="371"/>
      <c r="DG235" s="371"/>
      <c r="DH235" s="371"/>
      <c r="DI235" s="371"/>
      <c r="DJ235" s="371"/>
      <c r="DK235" s="371"/>
      <c r="DL235" s="371"/>
      <c r="DM235" s="371"/>
      <c r="DN235" s="371"/>
      <c r="DO235" s="371"/>
      <c r="DP235" s="371"/>
      <c r="DQ235" s="371"/>
      <c r="DR235" s="371"/>
      <c r="DS235" s="371"/>
      <c r="DT235" s="371"/>
      <c r="DU235" s="371"/>
      <c r="DV235" s="371"/>
      <c r="DW235" s="371"/>
      <c r="DX235" s="371"/>
      <c r="DY235" s="371"/>
      <c r="DZ235" s="371"/>
      <c r="EA235" s="371"/>
      <c r="EB235" s="371"/>
      <c r="EC235" s="371"/>
      <c r="ED235" s="371"/>
      <c r="EE235" s="371"/>
      <c r="EF235" s="371"/>
      <c r="EG235" s="371"/>
      <c r="EH235" s="371"/>
      <c r="EI235" s="371"/>
      <c r="EJ235" s="371"/>
      <c r="EK235" s="371"/>
      <c r="EL235" s="371"/>
      <c r="EM235" s="371"/>
      <c r="EN235" s="371"/>
      <c r="EO235" s="371"/>
      <c r="EP235" s="371"/>
      <c r="EQ235" s="371"/>
      <c r="ER235" s="371"/>
      <c r="ES235" s="371"/>
      <c r="ET235" s="371"/>
      <c r="EU235" s="371"/>
      <c r="EV235" s="371"/>
      <c r="EW235" s="371"/>
      <c r="EX235" s="371"/>
      <c r="EY235" s="371"/>
      <c r="EZ235" s="371"/>
      <c r="FA235" s="371"/>
      <c r="FB235" s="371"/>
      <c r="FC235" s="371"/>
      <c r="FD235" s="371"/>
      <c r="FE235" s="371"/>
      <c r="FF235" s="371"/>
      <c r="FG235" s="371"/>
      <c r="FH235" s="371"/>
      <c r="FI235" s="371"/>
      <c r="FJ235" s="371"/>
      <c r="FK235" s="371"/>
      <c r="FL235" s="371"/>
      <c r="FM235" s="371"/>
      <c r="FN235" s="371"/>
      <c r="FO235" s="371"/>
      <c r="FP235" s="371"/>
      <c r="FQ235" s="371"/>
      <c r="FR235" s="371"/>
      <c r="FS235" s="371"/>
      <c r="FT235" s="371"/>
      <c r="FU235" s="371"/>
      <c r="FV235" s="371"/>
      <c r="FW235" s="371"/>
      <c r="FX235" s="371"/>
      <c r="FY235" s="371"/>
      <c r="FZ235" s="371"/>
      <c r="GA235" s="371"/>
      <c r="GB235" s="371"/>
      <c r="GC235" s="371"/>
      <c r="GD235" s="371"/>
      <c r="GE235" s="371"/>
      <c r="GF235" s="371"/>
      <c r="GG235" s="371"/>
      <c r="GH235" s="371"/>
      <c r="GI235" s="371"/>
      <c r="GJ235" s="371"/>
      <c r="GK235" s="371"/>
      <c r="GL235" s="371"/>
      <c r="GM235" s="371"/>
      <c r="GN235" s="371"/>
      <c r="GO235" s="371"/>
      <c r="GP235" s="371"/>
      <c r="GQ235" s="371"/>
      <c r="GR235" s="371"/>
      <c r="GS235" s="371"/>
      <c r="GT235" s="371"/>
      <c r="GU235" s="371"/>
      <c r="GV235" s="371"/>
      <c r="GW235" s="371"/>
      <c r="GX235" s="371"/>
      <c r="GY235" s="371"/>
      <c r="GZ235" s="371"/>
      <c r="HA235" s="371"/>
      <c r="HB235" s="371"/>
      <c r="HC235" s="371"/>
      <c r="HD235" s="371"/>
    </row>
    <row r="236" spans="1:212" s="382" customFormat="1" ht="12.75" customHeight="1">
      <c r="A236" s="84"/>
      <c r="B236" s="111" t="s">
        <v>313</v>
      </c>
      <c r="C236" s="68">
        <v>7.44</v>
      </c>
      <c r="D236" s="68" t="e">
        <f>+#REF!/61.02+H236/35.45+L236/96.06/2</f>
        <v>#REF!</v>
      </c>
      <c r="E236" s="54" t="e">
        <f>+I236/1000/17.04+O236/20.04+S236/1000/55.85/2+T236/24.31/2+#REF!/39.1+#REF!/22.99</f>
        <v>#REF!</v>
      </c>
      <c r="F236" s="45"/>
      <c r="G236" s="54">
        <v>50</v>
      </c>
      <c r="H236" s="117">
        <v>64.5</v>
      </c>
      <c r="I236" s="68">
        <v>40</v>
      </c>
      <c r="J236" s="183">
        <v>2500</v>
      </c>
      <c r="K236" s="54" t="s">
        <v>133</v>
      </c>
      <c r="L236" s="65">
        <v>13.6</v>
      </c>
      <c r="M236" s="54">
        <v>42</v>
      </c>
      <c r="N236" s="54">
        <v>110</v>
      </c>
      <c r="O236" s="68">
        <v>57.1</v>
      </c>
      <c r="P236" s="54" t="s">
        <v>75</v>
      </c>
      <c r="Q236" s="54" t="s">
        <v>75</v>
      </c>
      <c r="R236" s="54" t="s">
        <v>75</v>
      </c>
      <c r="S236" s="54">
        <v>260</v>
      </c>
      <c r="T236" s="54">
        <v>9.09</v>
      </c>
      <c r="U236" s="54">
        <v>2</v>
      </c>
      <c r="V236" s="54">
        <v>67.8</v>
      </c>
      <c r="W236" s="65" t="s">
        <v>148</v>
      </c>
      <c r="X236" s="370"/>
      <c r="Y236" s="371"/>
      <c r="Z236" s="371"/>
      <c r="AA236" s="371"/>
      <c r="AB236" s="371"/>
      <c r="AC236" s="371"/>
    </row>
    <row r="237" spans="1:212" s="382" customFormat="1" ht="12.75" customHeight="1">
      <c r="A237" s="217"/>
      <c r="B237" s="210" t="s">
        <v>351</v>
      </c>
      <c r="C237" s="209">
        <v>7.67</v>
      </c>
      <c r="D237" s="209"/>
      <c r="E237" s="204"/>
      <c r="F237" s="547"/>
      <c r="G237" s="204" t="s">
        <v>132</v>
      </c>
      <c r="H237" s="215">
        <v>26.3</v>
      </c>
      <c r="I237" s="209" t="s">
        <v>96</v>
      </c>
      <c r="J237" s="246">
        <v>3400</v>
      </c>
      <c r="K237" s="204" t="s">
        <v>133</v>
      </c>
      <c r="L237" s="210">
        <v>15.6</v>
      </c>
      <c r="M237" s="209">
        <v>14</v>
      </c>
      <c r="N237" s="204">
        <v>100</v>
      </c>
      <c r="O237" s="209">
        <v>46.7</v>
      </c>
      <c r="P237" s="204" t="s">
        <v>75</v>
      </c>
      <c r="Q237" s="204" t="s">
        <v>75</v>
      </c>
      <c r="R237" s="204" t="s">
        <v>75</v>
      </c>
      <c r="S237" s="204" t="s">
        <v>132</v>
      </c>
      <c r="T237" s="204">
        <v>8.9700000000000006</v>
      </c>
      <c r="U237" s="204">
        <v>2</v>
      </c>
      <c r="V237" s="204">
        <v>53.6</v>
      </c>
      <c r="W237" s="210" t="s">
        <v>148</v>
      </c>
      <c r="X237" s="370"/>
      <c r="Y237" s="371"/>
      <c r="Z237" s="371"/>
      <c r="AA237" s="371"/>
      <c r="AB237" s="371"/>
      <c r="AC237" s="371"/>
    </row>
    <row r="238" spans="1:212" s="382" customFormat="1" ht="12.75" customHeight="1">
      <c r="A238" s="217"/>
      <c r="B238" s="210" t="s">
        <v>389</v>
      </c>
      <c r="C238" s="209">
        <v>7.96</v>
      </c>
      <c r="D238" s="209"/>
      <c r="E238" s="204"/>
      <c r="F238" s="547"/>
      <c r="G238" s="204">
        <v>130</v>
      </c>
      <c r="H238" s="215">
        <v>39.700000000000003</v>
      </c>
      <c r="I238" s="209" t="s">
        <v>96</v>
      </c>
      <c r="J238" s="246" t="s">
        <v>132</v>
      </c>
      <c r="K238" s="204" t="s">
        <v>133</v>
      </c>
      <c r="L238" s="210">
        <v>15.5</v>
      </c>
      <c r="M238" s="209">
        <v>69</v>
      </c>
      <c r="N238" s="204">
        <v>190</v>
      </c>
      <c r="O238" s="209">
        <v>47.1</v>
      </c>
      <c r="P238" s="204" t="s">
        <v>75</v>
      </c>
      <c r="Q238" s="204" t="s">
        <v>75</v>
      </c>
      <c r="R238" s="204">
        <v>1</v>
      </c>
      <c r="S238" s="204">
        <v>220</v>
      </c>
      <c r="T238" s="204">
        <v>7.85</v>
      </c>
      <c r="U238" s="204">
        <v>19</v>
      </c>
      <c r="V238" s="204">
        <v>87.7</v>
      </c>
      <c r="W238" s="210">
        <v>13</v>
      </c>
      <c r="X238" s="370"/>
      <c r="Y238" s="371"/>
      <c r="Z238" s="371"/>
      <c r="AA238" s="371"/>
      <c r="AB238" s="371"/>
      <c r="AC238" s="371"/>
    </row>
    <row r="239" spans="1:212" s="382" customFormat="1" ht="12.75" customHeight="1">
      <c r="A239" s="217"/>
      <c r="B239" s="210" t="s">
        <v>427</v>
      </c>
      <c r="C239" s="209">
        <v>7.88</v>
      </c>
      <c r="D239" s="209"/>
      <c r="E239" s="204"/>
      <c r="F239" s="547"/>
      <c r="G239" s="204">
        <v>80</v>
      </c>
      <c r="H239" s="215">
        <v>47.9</v>
      </c>
      <c r="I239" s="209">
        <v>10</v>
      </c>
      <c r="J239" s="246">
        <v>2300</v>
      </c>
      <c r="K239" s="204" t="s">
        <v>133</v>
      </c>
      <c r="L239" s="210">
        <v>14.3</v>
      </c>
      <c r="M239" s="209">
        <v>30</v>
      </c>
      <c r="N239" s="204">
        <v>150</v>
      </c>
      <c r="O239" s="209">
        <v>48.8</v>
      </c>
      <c r="P239" s="204" t="s">
        <v>75</v>
      </c>
      <c r="Q239" s="204">
        <v>2</v>
      </c>
      <c r="R239" s="204" t="s">
        <v>75</v>
      </c>
      <c r="S239" s="204" t="s">
        <v>132</v>
      </c>
      <c r="T239" s="204">
        <v>7.63</v>
      </c>
      <c r="U239" s="204">
        <v>12</v>
      </c>
      <c r="V239" s="204">
        <v>110</v>
      </c>
      <c r="W239" s="210">
        <v>7</v>
      </c>
      <c r="X239" s="370"/>
      <c r="Y239" s="371"/>
      <c r="Z239" s="371"/>
      <c r="AA239" s="371"/>
      <c r="AB239" s="371"/>
      <c r="AC239" s="371"/>
    </row>
    <row r="240" spans="1:212" s="10" customFormat="1" ht="12.75" customHeight="1">
      <c r="A240" s="237"/>
      <c r="B240" s="208" t="s">
        <v>467</v>
      </c>
      <c r="C240" s="378">
        <v>7.41</v>
      </c>
      <c r="D240" s="204"/>
      <c r="E240" s="204"/>
      <c r="F240" s="204"/>
      <c r="G240" s="215" t="s">
        <v>132</v>
      </c>
      <c r="H240" s="215">
        <v>102</v>
      </c>
      <c r="I240" s="378">
        <v>40</v>
      </c>
      <c r="J240" s="239">
        <v>1100</v>
      </c>
      <c r="K240" s="215" t="s">
        <v>133</v>
      </c>
      <c r="L240" s="210">
        <v>10.5</v>
      </c>
      <c r="M240" s="215">
        <v>13</v>
      </c>
      <c r="N240" s="215">
        <v>60</v>
      </c>
      <c r="O240" s="305">
        <v>42.2</v>
      </c>
      <c r="P240" s="305" t="s">
        <v>75</v>
      </c>
      <c r="Q240" s="305" t="s">
        <v>67</v>
      </c>
      <c r="R240" s="305">
        <v>1</v>
      </c>
      <c r="S240" s="305" t="s">
        <v>132</v>
      </c>
      <c r="T240" s="305">
        <v>6.68</v>
      </c>
      <c r="U240" s="305" t="s">
        <v>75</v>
      </c>
      <c r="V240" s="305">
        <v>62.7</v>
      </c>
      <c r="W240" s="307" t="s">
        <v>148</v>
      </c>
      <c r="X240" s="373"/>
      <c r="Y240" s="371"/>
      <c r="Z240" s="371"/>
      <c r="AA240" s="371"/>
      <c r="AB240" s="371"/>
      <c r="AC240" s="371"/>
      <c r="AD240" s="371"/>
      <c r="AE240" s="371"/>
      <c r="AF240" s="371"/>
      <c r="AG240" s="371"/>
      <c r="AH240" s="371"/>
      <c r="AI240" s="371"/>
      <c r="AJ240" s="371"/>
      <c r="AK240" s="371"/>
      <c r="AL240" s="371"/>
      <c r="AM240" s="371"/>
      <c r="AN240" s="371"/>
      <c r="AO240" s="371"/>
      <c r="AP240" s="371"/>
      <c r="AQ240" s="371"/>
      <c r="AR240" s="371"/>
      <c r="AS240" s="371"/>
      <c r="AT240" s="371"/>
      <c r="AU240" s="371"/>
      <c r="AV240" s="371"/>
      <c r="AW240" s="371"/>
      <c r="AX240" s="371"/>
      <c r="AY240" s="371"/>
      <c r="AZ240" s="371"/>
      <c r="BA240" s="371"/>
      <c r="BB240" s="371"/>
      <c r="BC240" s="371"/>
      <c r="BD240" s="371"/>
      <c r="BE240" s="371"/>
      <c r="BF240" s="371"/>
      <c r="BG240" s="371"/>
      <c r="BH240" s="371"/>
      <c r="BI240" s="371"/>
      <c r="BJ240" s="371"/>
      <c r="BK240" s="371"/>
      <c r="BL240" s="371"/>
      <c r="BM240" s="371"/>
      <c r="BN240" s="371"/>
      <c r="BO240" s="371"/>
      <c r="BP240" s="371"/>
      <c r="BQ240" s="371"/>
      <c r="BR240" s="371"/>
      <c r="BS240" s="371"/>
      <c r="BT240" s="371"/>
      <c r="BU240" s="371"/>
      <c r="BV240" s="371"/>
      <c r="BW240" s="371"/>
      <c r="BX240" s="371"/>
      <c r="BY240" s="371"/>
      <c r="BZ240" s="371"/>
      <c r="CA240" s="371"/>
      <c r="CB240" s="371"/>
      <c r="CC240" s="371"/>
      <c r="CD240" s="371"/>
      <c r="CE240" s="371"/>
      <c r="CF240" s="371"/>
      <c r="CG240" s="371"/>
      <c r="CH240" s="371"/>
      <c r="CI240" s="371"/>
      <c r="CJ240" s="371"/>
      <c r="CK240" s="371"/>
      <c r="CL240" s="371"/>
      <c r="CM240" s="371"/>
      <c r="CN240" s="371"/>
      <c r="CO240" s="371"/>
      <c r="CP240" s="371"/>
      <c r="CQ240" s="371"/>
      <c r="CR240" s="371"/>
      <c r="CS240" s="371"/>
      <c r="CT240" s="371"/>
      <c r="CU240" s="371"/>
      <c r="CV240" s="371"/>
      <c r="CW240" s="371"/>
      <c r="CX240" s="371"/>
      <c r="CY240" s="371"/>
      <c r="CZ240" s="371"/>
      <c r="DA240" s="371"/>
      <c r="DB240" s="371"/>
      <c r="DC240" s="371"/>
      <c r="DD240" s="371"/>
      <c r="DE240" s="371"/>
      <c r="DF240" s="371"/>
      <c r="DG240" s="371"/>
      <c r="DH240" s="371"/>
      <c r="DI240" s="371"/>
      <c r="DJ240" s="371"/>
      <c r="DK240" s="371"/>
      <c r="DL240" s="371"/>
      <c r="DM240" s="371"/>
      <c r="DN240" s="371"/>
      <c r="DO240" s="371"/>
      <c r="DP240" s="371"/>
      <c r="DQ240" s="371"/>
      <c r="DR240" s="371"/>
      <c r="DS240" s="371"/>
      <c r="DT240" s="371"/>
      <c r="DU240" s="371"/>
      <c r="DV240" s="371"/>
      <c r="DW240" s="371"/>
      <c r="DX240" s="371"/>
      <c r="DY240" s="371"/>
      <c r="DZ240" s="371"/>
      <c r="EA240" s="371"/>
      <c r="EB240" s="371"/>
      <c r="EC240" s="371"/>
      <c r="ED240" s="371"/>
      <c r="EE240" s="371"/>
      <c r="EF240" s="371"/>
      <c r="EG240" s="371"/>
      <c r="EH240" s="371"/>
      <c r="EI240" s="371"/>
      <c r="EJ240" s="371"/>
      <c r="EK240" s="371"/>
      <c r="EL240" s="371"/>
      <c r="EM240" s="371"/>
      <c r="EN240" s="371"/>
      <c r="EO240" s="371"/>
      <c r="EP240" s="371"/>
      <c r="EQ240" s="371"/>
      <c r="ER240" s="371"/>
      <c r="ES240" s="371"/>
      <c r="ET240" s="371"/>
      <c r="EU240" s="371"/>
      <c r="EV240" s="371"/>
      <c r="EW240" s="371"/>
      <c r="EX240" s="371"/>
      <c r="EY240" s="371"/>
      <c r="EZ240" s="371"/>
      <c r="FA240" s="371"/>
      <c r="FB240" s="371"/>
      <c r="FC240" s="371"/>
      <c r="FD240" s="371"/>
      <c r="FE240" s="371"/>
      <c r="FF240" s="371"/>
      <c r="FG240" s="371"/>
      <c r="FH240" s="371"/>
      <c r="FI240" s="371"/>
      <c r="FJ240" s="371"/>
      <c r="FK240" s="371"/>
      <c r="FL240" s="371"/>
      <c r="FM240" s="371"/>
      <c r="FN240" s="371"/>
      <c r="FO240" s="371"/>
      <c r="FP240" s="371"/>
      <c r="FQ240" s="371"/>
      <c r="FR240" s="371"/>
      <c r="FS240" s="371"/>
      <c r="FT240" s="371"/>
      <c r="FU240" s="371"/>
      <c r="FV240" s="371"/>
      <c r="FW240" s="371"/>
      <c r="FX240" s="371"/>
      <c r="FY240" s="371"/>
      <c r="FZ240" s="371"/>
      <c r="GA240" s="371"/>
      <c r="GB240" s="371"/>
    </row>
    <row r="241" spans="1:185" s="10" customFormat="1" ht="12.75" customHeight="1">
      <c r="A241" s="217"/>
      <c r="B241" s="210" t="s">
        <v>503</v>
      </c>
      <c r="C241" s="628">
        <v>7.77</v>
      </c>
      <c r="D241" s="209"/>
      <c r="E241" s="204"/>
      <c r="F241" s="204"/>
      <c r="G241" s="215" t="s">
        <v>132</v>
      </c>
      <c r="H241" s="215">
        <v>59.5</v>
      </c>
      <c r="I241" s="209">
        <v>70</v>
      </c>
      <c r="J241" s="239">
        <v>1700</v>
      </c>
      <c r="K241" s="215" t="s">
        <v>133</v>
      </c>
      <c r="L241" s="210">
        <v>13.3</v>
      </c>
      <c r="M241" s="205">
        <v>21</v>
      </c>
      <c r="N241" s="215">
        <v>100</v>
      </c>
      <c r="O241" s="556">
        <v>39</v>
      </c>
      <c r="P241" s="215" t="s">
        <v>75</v>
      </c>
      <c r="Q241" s="215" t="s">
        <v>75</v>
      </c>
      <c r="R241" s="215" t="s">
        <v>75</v>
      </c>
      <c r="S241" s="215" t="s">
        <v>132</v>
      </c>
      <c r="T241" s="215">
        <v>5.73</v>
      </c>
      <c r="U241" s="215">
        <v>7</v>
      </c>
      <c r="V241" s="238">
        <v>84</v>
      </c>
      <c r="W241" s="210" t="s">
        <v>148</v>
      </c>
      <c r="X241" s="373"/>
      <c r="Y241" s="371"/>
      <c r="Z241" s="371"/>
      <c r="AA241" s="371"/>
      <c r="AB241" s="371"/>
      <c r="AC241" s="371"/>
      <c r="AD241" s="371"/>
      <c r="AE241" s="371"/>
      <c r="AF241" s="371"/>
      <c r="AG241" s="371"/>
      <c r="AH241" s="371"/>
      <c r="AI241" s="371"/>
      <c r="AJ241" s="371"/>
      <c r="AK241" s="371"/>
      <c r="AL241" s="371"/>
      <c r="AM241" s="371"/>
      <c r="AN241" s="371"/>
      <c r="AO241" s="371"/>
      <c r="AP241" s="371"/>
      <c r="AQ241" s="371"/>
      <c r="AR241" s="371"/>
      <c r="AS241" s="371"/>
      <c r="AT241" s="371"/>
      <c r="AU241" s="371"/>
      <c r="AV241" s="371"/>
      <c r="AW241" s="371"/>
      <c r="AX241" s="371"/>
      <c r="AY241" s="371"/>
      <c r="AZ241" s="371"/>
      <c r="BA241" s="371"/>
      <c r="BB241" s="371"/>
      <c r="BC241" s="371"/>
      <c r="BD241" s="371"/>
      <c r="BE241" s="371"/>
      <c r="BF241" s="371"/>
      <c r="BG241" s="371"/>
      <c r="BH241" s="371"/>
      <c r="BI241" s="371"/>
      <c r="BJ241" s="371"/>
      <c r="BK241" s="371"/>
      <c r="BL241" s="371"/>
      <c r="BM241" s="371"/>
      <c r="BN241" s="371"/>
      <c r="BO241" s="371"/>
      <c r="BP241" s="371"/>
      <c r="BQ241" s="371"/>
      <c r="BR241" s="371"/>
      <c r="BS241" s="371"/>
      <c r="BT241" s="371"/>
      <c r="BU241" s="371"/>
      <c r="BV241" s="371"/>
      <c r="BW241" s="371"/>
      <c r="BX241" s="371"/>
      <c r="BY241" s="371"/>
      <c r="BZ241" s="371"/>
      <c r="CA241" s="371"/>
      <c r="CB241" s="371"/>
      <c r="CC241" s="371"/>
      <c r="CD241" s="371"/>
      <c r="CE241" s="371"/>
      <c r="CF241" s="371"/>
      <c r="CG241" s="371"/>
      <c r="CH241" s="371"/>
      <c r="CI241" s="371"/>
      <c r="CJ241" s="371"/>
      <c r="CK241" s="371"/>
      <c r="CL241" s="371"/>
      <c r="CM241" s="371"/>
      <c r="CN241" s="371"/>
      <c r="CO241" s="371"/>
      <c r="CP241" s="371"/>
      <c r="CQ241" s="371"/>
      <c r="CR241" s="371"/>
      <c r="CS241" s="371"/>
      <c r="CT241" s="371"/>
      <c r="CU241" s="371"/>
      <c r="CV241" s="371"/>
      <c r="CW241" s="371"/>
      <c r="CX241" s="371"/>
      <c r="CY241" s="371"/>
      <c r="CZ241" s="371"/>
      <c r="DA241" s="371"/>
      <c r="DB241" s="371"/>
      <c r="DC241" s="371"/>
      <c r="DD241" s="371"/>
      <c r="DE241" s="371"/>
      <c r="DF241" s="371"/>
      <c r="DG241" s="371"/>
      <c r="DH241" s="371"/>
      <c r="DI241" s="371"/>
      <c r="DJ241" s="371"/>
      <c r="DK241" s="371"/>
      <c r="DL241" s="371"/>
      <c r="DM241" s="371"/>
      <c r="DN241" s="371"/>
      <c r="DO241" s="371"/>
      <c r="DP241" s="371"/>
      <c r="DQ241" s="371"/>
      <c r="DR241" s="371"/>
      <c r="DS241" s="371"/>
      <c r="DT241" s="371"/>
      <c r="DU241" s="371"/>
      <c r="DV241" s="371"/>
      <c r="DW241" s="371"/>
      <c r="DX241" s="371"/>
      <c r="DY241" s="371"/>
      <c r="DZ241" s="371"/>
      <c r="EA241" s="371"/>
      <c r="EB241" s="371"/>
      <c r="EC241" s="371"/>
      <c r="ED241" s="371"/>
      <c r="EE241" s="371"/>
      <c r="EF241" s="371"/>
      <c r="EG241" s="371"/>
      <c r="EH241" s="371"/>
      <c r="EI241" s="371"/>
      <c r="EJ241" s="371"/>
      <c r="EK241" s="371"/>
      <c r="EL241" s="371"/>
      <c r="EM241" s="371"/>
      <c r="EN241" s="371"/>
      <c r="EO241" s="371"/>
      <c r="EP241" s="371"/>
      <c r="EQ241" s="371"/>
      <c r="ER241" s="371"/>
      <c r="ES241" s="371"/>
      <c r="ET241" s="371"/>
      <c r="EU241" s="371"/>
      <c r="EV241" s="371"/>
      <c r="EW241" s="371"/>
      <c r="EX241" s="371"/>
      <c r="EY241" s="371"/>
      <c r="EZ241" s="371"/>
      <c r="FA241" s="371"/>
      <c r="FB241" s="371"/>
      <c r="FC241" s="371"/>
      <c r="FD241" s="371"/>
      <c r="FE241" s="371"/>
      <c r="FF241" s="371"/>
      <c r="FG241" s="371"/>
      <c r="FH241" s="371"/>
      <c r="FI241" s="371"/>
      <c r="FJ241" s="371"/>
      <c r="FK241" s="371"/>
      <c r="FL241" s="371"/>
      <c r="FM241" s="371"/>
      <c r="FN241" s="371"/>
      <c r="FO241" s="371"/>
      <c r="FP241" s="371"/>
      <c r="FQ241" s="371"/>
      <c r="FR241" s="371"/>
      <c r="FS241" s="371"/>
      <c r="FT241" s="371"/>
      <c r="FU241" s="371"/>
      <c r="FV241" s="371"/>
      <c r="FW241" s="371"/>
      <c r="FX241" s="371"/>
      <c r="FY241" s="371"/>
      <c r="FZ241" s="371"/>
      <c r="GA241" s="371"/>
      <c r="GB241" s="371"/>
    </row>
    <row r="242" spans="1:185" s="10" customFormat="1" ht="7.5" customHeight="1">
      <c r="A242" s="610"/>
      <c r="B242" s="611"/>
      <c r="C242" s="612"/>
      <c r="D242" s="613"/>
      <c r="E242" s="614"/>
      <c r="F242" s="615"/>
      <c r="G242" s="612"/>
      <c r="H242" s="612"/>
      <c r="I242" s="613"/>
      <c r="J242" s="612"/>
      <c r="K242" s="612"/>
      <c r="L242" s="617"/>
      <c r="M242" s="629"/>
      <c r="N242" s="612"/>
      <c r="O242" s="629"/>
      <c r="P242" s="612"/>
      <c r="Q242" s="612"/>
      <c r="R242" s="612"/>
      <c r="S242" s="612"/>
      <c r="T242" s="612"/>
      <c r="U242" s="612"/>
      <c r="V242" s="612"/>
      <c r="W242" s="617"/>
      <c r="X242" s="373"/>
      <c r="Y242" s="371"/>
      <c r="Z242" s="371"/>
      <c r="AA242" s="371"/>
      <c r="AB242" s="371"/>
      <c r="AC242" s="371"/>
      <c r="AD242" s="371"/>
      <c r="AE242" s="371"/>
      <c r="AF242" s="371"/>
      <c r="AG242" s="371"/>
      <c r="AH242" s="371"/>
      <c r="AI242" s="371"/>
      <c r="AJ242" s="371"/>
      <c r="AK242" s="371"/>
      <c r="AL242" s="371"/>
      <c r="AM242" s="371"/>
      <c r="AN242" s="371"/>
      <c r="AO242" s="371"/>
      <c r="AP242" s="371"/>
      <c r="AQ242" s="371"/>
      <c r="AR242" s="371"/>
      <c r="AS242" s="371"/>
      <c r="AT242" s="371"/>
      <c r="AU242" s="371"/>
      <c r="AV242" s="371"/>
      <c r="AW242" s="371"/>
      <c r="AX242" s="371"/>
      <c r="AY242" s="371"/>
      <c r="AZ242" s="371"/>
      <c r="BA242" s="371"/>
      <c r="BB242" s="371"/>
      <c r="BC242" s="371"/>
      <c r="BD242" s="371"/>
      <c r="BE242" s="371"/>
      <c r="BF242" s="371"/>
      <c r="BG242" s="371"/>
      <c r="BH242" s="371"/>
      <c r="BI242" s="371"/>
      <c r="BJ242" s="371"/>
      <c r="BK242" s="371"/>
      <c r="BL242" s="371"/>
      <c r="BM242" s="371"/>
      <c r="BN242" s="371"/>
      <c r="BO242" s="371"/>
      <c r="BP242" s="371"/>
      <c r="BQ242" s="371"/>
      <c r="BR242" s="371"/>
      <c r="BS242" s="371"/>
      <c r="BT242" s="371"/>
      <c r="BU242" s="371"/>
      <c r="BV242" s="371"/>
      <c r="BW242" s="371"/>
      <c r="BX242" s="371"/>
      <c r="BY242" s="371"/>
      <c r="BZ242" s="371"/>
      <c r="CA242" s="371"/>
      <c r="CB242" s="371"/>
      <c r="CC242" s="371"/>
      <c r="CD242" s="371"/>
      <c r="CE242" s="371"/>
      <c r="CF242" s="371"/>
      <c r="CG242" s="371"/>
      <c r="CH242" s="371"/>
      <c r="CI242" s="371"/>
      <c r="CJ242" s="371"/>
      <c r="CK242" s="371"/>
      <c r="CL242" s="371"/>
      <c r="CM242" s="371"/>
      <c r="CN242" s="371"/>
      <c r="CO242" s="371"/>
      <c r="CP242" s="371"/>
      <c r="CQ242" s="371"/>
      <c r="CR242" s="371"/>
      <c r="CS242" s="371"/>
      <c r="CT242" s="371"/>
      <c r="CU242" s="371"/>
      <c r="CV242" s="371"/>
      <c r="CW242" s="371"/>
      <c r="CX242" s="371"/>
      <c r="CY242" s="371"/>
      <c r="CZ242" s="371"/>
      <c r="DA242" s="371"/>
      <c r="DB242" s="371"/>
      <c r="DC242" s="371"/>
      <c r="DD242" s="371"/>
      <c r="DE242" s="371"/>
      <c r="DF242" s="371"/>
      <c r="DG242" s="371"/>
      <c r="DH242" s="371"/>
      <c r="DI242" s="371"/>
      <c r="DJ242" s="371"/>
      <c r="DK242" s="371"/>
      <c r="DL242" s="371"/>
      <c r="DM242" s="371"/>
      <c r="DN242" s="371"/>
      <c r="DO242" s="371"/>
      <c r="DP242" s="371"/>
      <c r="DQ242" s="371"/>
      <c r="DR242" s="371"/>
      <c r="DS242" s="371"/>
      <c r="DT242" s="371"/>
      <c r="DU242" s="371"/>
      <c r="DV242" s="371"/>
      <c r="DW242" s="371"/>
      <c r="DX242" s="371"/>
      <c r="DY242" s="371"/>
      <c r="DZ242" s="371"/>
      <c r="EA242" s="371"/>
      <c r="EB242" s="371"/>
      <c r="EC242" s="371"/>
      <c r="ED242" s="371"/>
      <c r="EE242" s="371"/>
      <c r="EF242" s="371"/>
      <c r="EG242" s="371"/>
      <c r="EH242" s="371"/>
      <c r="EI242" s="371"/>
      <c r="EJ242" s="371"/>
      <c r="EK242" s="371"/>
      <c r="EL242" s="371"/>
      <c r="EM242" s="371"/>
      <c r="EN242" s="371"/>
      <c r="EO242" s="371"/>
      <c r="EP242" s="371"/>
      <c r="EQ242" s="371"/>
      <c r="ER242" s="371"/>
      <c r="ES242" s="371"/>
      <c r="ET242" s="371"/>
      <c r="EU242" s="371"/>
      <c r="EV242" s="371"/>
      <c r="EW242" s="371"/>
      <c r="EX242" s="371"/>
      <c r="EY242" s="371"/>
      <c r="EZ242" s="371"/>
      <c r="FA242" s="371"/>
      <c r="FB242" s="371"/>
      <c r="FC242" s="371"/>
      <c r="FD242" s="371"/>
      <c r="FE242" s="371"/>
      <c r="FF242" s="371"/>
      <c r="FG242" s="371"/>
      <c r="FH242" s="371"/>
      <c r="FI242" s="371"/>
      <c r="FJ242" s="371"/>
      <c r="FK242" s="371"/>
      <c r="FL242" s="371"/>
      <c r="FM242" s="371"/>
      <c r="FN242" s="371"/>
      <c r="FO242" s="371"/>
      <c r="FP242" s="371"/>
    </row>
    <row r="243" spans="1:185" s="382" customFormat="1" ht="12.75" customHeight="1">
      <c r="A243" s="52" t="s">
        <v>171</v>
      </c>
      <c r="B243" s="210" t="s">
        <v>213</v>
      </c>
      <c r="C243" s="209">
        <v>7.98</v>
      </c>
      <c r="D243" s="209"/>
      <c r="E243" s="204"/>
      <c r="F243" s="547"/>
      <c r="G243" s="204">
        <v>600</v>
      </c>
      <c r="H243" s="215">
        <v>5.0999999999999996</v>
      </c>
      <c r="I243" s="209" t="s">
        <v>43</v>
      </c>
      <c r="J243" s="246">
        <v>3700</v>
      </c>
      <c r="K243" s="204" t="s">
        <v>133</v>
      </c>
      <c r="L243" s="210">
        <v>179</v>
      </c>
      <c r="M243" s="508">
        <v>200</v>
      </c>
      <c r="N243" s="204">
        <v>270</v>
      </c>
      <c r="O243" s="209">
        <v>9.59</v>
      </c>
      <c r="P243" s="204" t="s">
        <v>529</v>
      </c>
      <c r="Q243" s="204" t="s">
        <v>530</v>
      </c>
      <c r="R243" s="204" t="s">
        <v>140</v>
      </c>
      <c r="S243" s="204">
        <v>70</v>
      </c>
      <c r="T243" s="204">
        <v>1.1299999999999999</v>
      </c>
      <c r="U243" s="204" t="s">
        <v>138</v>
      </c>
      <c r="V243" s="508">
        <v>216</v>
      </c>
      <c r="W243" s="210" t="s">
        <v>140</v>
      </c>
      <c r="X243" s="370"/>
      <c r="Y243" s="371"/>
      <c r="Z243" s="371"/>
      <c r="AA243" s="371"/>
      <c r="AB243" s="371"/>
      <c r="AC243" s="371"/>
    </row>
    <row r="244" spans="1:185" s="382" customFormat="1" ht="12.75" customHeight="1">
      <c r="A244" s="217"/>
      <c r="B244" s="210" t="s">
        <v>214</v>
      </c>
      <c r="C244" s="209">
        <v>7.98</v>
      </c>
      <c r="D244" s="209"/>
      <c r="E244" s="204"/>
      <c r="F244" s="547"/>
      <c r="G244" s="204">
        <v>820</v>
      </c>
      <c r="H244" s="215">
        <v>5</v>
      </c>
      <c r="I244" s="209">
        <v>50</v>
      </c>
      <c r="J244" s="246">
        <v>3800</v>
      </c>
      <c r="K244" s="204">
        <v>21</v>
      </c>
      <c r="L244" s="210">
        <v>172</v>
      </c>
      <c r="M244" s="209">
        <v>98</v>
      </c>
      <c r="N244" s="204">
        <v>310</v>
      </c>
      <c r="O244" s="209">
        <v>8.8000000000000007</v>
      </c>
      <c r="P244" s="204" t="s">
        <v>75</v>
      </c>
      <c r="Q244" s="204" t="s">
        <v>75</v>
      </c>
      <c r="R244" s="204">
        <v>3</v>
      </c>
      <c r="S244" s="204" t="s">
        <v>132</v>
      </c>
      <c r="T244" s="204">
        <v>1.3</v>
      </c>
      <c r="U244" s="204">
        <v>11</v>
      </c>
      <c r="V244" s="204">
        <v>196</v>
      </c>
      <c r="W244" s="210">
        <v>12</v>
      </c>
      <c r="X244" s="370"/>
      <c r="Y244" s="371"/>
      <c r="Z244" s="371"/>
      <c r="AA244" s="371"/>
      <c r="AB244" s="371"/>
      <c r="AC244" s="371"/>
    </row>
    <row r="245" spans="1:185" s="382" customFormat="1" ht="12.75" customHeight="1">
      <c r="A245" s="217"/>
      <c r="B245" s="210" t="s">
        <v>155</v>
      </c>
      <c r="C245" s="209">
        <v>8.1300000000000008</v>
      </c>
      <c r="D245" s="209"/>
      <c r="E245" s="204"/>
      <c r="F245" s="547"/>
      <c r="G245" s="204">
        <v>600</v>
      </c>
      <c r="H245" s="215">
        <v>4.5</v>
      </c>
      <c r="I245" s="209" t="s">
        <v>43</v>
      </c>
      <c r="J245" s="246">
        <v>3300</v>
      </c>
      <c r="K245" s="204" t="s">
        <v>133</v>
      </c>
      <c r="L245" s="210">
        <v>162</v>
      </c>
      <c r="M245" s="209" t="s">
        <v>132</v>
      </c>
      <c r="N245" s="204">
        <v>260</v>
      </c>
      <c r="O245" s="209">
        <v>8.16</v>
      </c>
      <c r="P245" s="204" t="s">
        <v>529</v>
      </c>
      <c r="Q245" s="204" t="s">
        <v>530</v>
      </c>
      <c r="R245" s="204" t="s">
        <v>140</v>
      </c>
      <c r="S245" s="204">
        <v>50</v>
      </c>
      <c r="T245" s="204">
        <v>1.1499999999999999</v>
      </c>
      <c r="U245" s="204" t="s">
        <v>138</v>
      </c>
      <c r="V245" s="204">
        <v>180</v>
      </c>
      <c r="W245" s="210" t="s">
        <v>148</v>
      </c>
      <c r="X245" s="370"/>
      <c r="Y245" s="371"/>
      <c r="Z245" s="371"/>
      <c r="AA245" s="371"/>
      <c r="AB245" s="371"/>
      <c r="AC245" s="371"/>
    </row>
    <row r="246" spans="1:185" s="382" customFormat="1" ht="12.75" customHeight="1">
      <c r="A246" s="217"/>
      <c r="B246" s="210" t="s">
        <v>316</v>
      </c>
      <c r="C246" s="209">
        <v>8.2200000000000006</v>
      </c>
      <c r="D246" s="209" t="e">
        <f>+#REF!/61.02+H246/35.45+L246/96.06/2</f>
        <v>#REF!</v>
      </c>
      <c r="E246" s="204" t="e">
        <f>+O246/20.04+S246/1000/55.85/2+T246/24.31/2+#REF!/39.1+#REF!/22.99</f>
        <v>#REF!</v>
      </c>
      <c r="F246" s="547"/>
      <c r="G246" s="204">
        <v>770</v>
      </c>
      <c r="H246" s="215">
        <v>4.4000000000000004</v>
      </c>
      <c r="I246" s="209" t="s">
        <v>43</v>
      </c>
      <c r="J246" s="246">
        <v>3900</v>
      </c>
      <c r="K246" s="204">
        <v>27</v>
      </c>
      <c r="L246" s="210">
        <v>143</v>
      </c>
      <c r="M246" s="509">
        <v>1180</v>
      </c>
      <c r="N246" s="204">
        <v>380</v>
      </c>
      <c r="O246" s="209">
        <v>9.11</v>
      </c>
      <c r="P246" s="204" t="s">
        <v>75</v>
      </c>
      <c r="Q246" s="204">
        <v>1</v>
      </c>
      <c r="R246" s="204">
        <v>4</v>
      </c>
      <c r="S246" s="509">
        <v>460</v>
      </c>
      <c r="T246" s="204">
        <v>1.49</v>
      </c>
      <c r="U246" s="204">
        <v>8</v>
      </c>
      <c r="V246" s="508">
        <v>214</v>
      </c>
      <c r="W246" s="210">
        <v>8</v>
      </c>
      <c r="X246" s="370"/>
      <c r="Y246" s="371"/>
      <c r="Z246" s="371"/>
      <c r="AA246" s="371"/>
      <c r="AB246" s="371"/>
      <c r="AC246" s="371"/>
    </row>
    <row r="247" spans="1:185" s="382" customFormat="1" ht="12.75" customHeight="1">
      <c r="A247" s="217"/>
      <c r="B247" s="210" t="s">
        <v>350</v>
      </c>
      <c r="C247" s="209">
        <v>8.2799999999999994</v>
      </c>
      <c r="D247" s="209"/>
      <c r="E247" s="204"/>
      <c r="F247" s="547"/>
      <c r="G247" s="204">
        <v>630</v>
      </c>
      <c r="H247" s="215">
        <v>4.5</v>
      </c>
      <c r="I247" s="209" t="s">
        <v>96</v>
      </c>
      <c r="J247" s="246">
        <v>5400</v>
      </c>
      <c r="K247" s="204" t="s">
        <v>133</v>
      </c>
      <c r="L247" s="210">
        <v>164</v>
      </c>
      <c r="M247" s="508">
        <v>290</v>
      </c>
      <c r="N247" s="204">
        <v>280</v>
      </c>
      <c r="O247" s="209">
        <v>7</v>
      </c>
      <c r="P247" s="204" t="s">
        <v>75</v>
      </c>
      <c r="Q247" s="204" t="s">
        <v>75</v>
      </c>
      <c r="R247" s="204">
        <v>2</v>
      </c>
      <c r="S247" s="204">
        <v>140</v>
      </c>
      <c r="T247" s="204">
        <v>1</v>
      </c>
      <c r="U247" s="204">
        <v>2</v>
      </c>
      <c r="V247" s="204">
        <v>160</v>
      </c>
      <c r="W247" s="210">
        <v>30</v>
      </c>
      <c r="X247" s="370"/>
      <c r="Y247" s="371"/>
      <c r="Z247" s="371"/>
      <c r="AA247" s="371"/>
      <c r="AB247" s="371"/>
      <c r="AC247" s="371"/>
    </row>
    <row r="248" spans="1:185" s="382" customFormat="1" ht="12.75" customHeight="1">
      <c r="A248" s="217"/>
      <c r="B248" s="210" t="s">
        <v>392</v>
      </c>
      <c r="C248" s="209">
        <v>8.33</v>
      </c>
      <c r="D248" s="209"/>
      <c r="E248" s="204"/>
      <c r="F248" s="547"/>
      <c r="G248" s="204">
        <v>860</v>
      </c>
      <c r="H248" s="215">
        <v>4</v>
      </c>
      <c r="I248" s="209" t="s">
        <v>43</v>
      </c>
      <c r="J248" s="246">
        <v>4900</v>
      </c>
      <c r="K248" s="204">
        <v>31</v>
      </c>
      <c r="L248" s="210">
        <v>160</v>
      </c>
      <c r="M248" s="509">
        <v>2290</v>
      </c>
      <c r="N248" s="204">
        <v>520</v>
      </c>
      <c r="O248" s="209">
        <v>9.08</v>
      </c>
      <c r="P248" s="204">
        <v>2</v>
      </c>
      <c r="Q248" s="204">
        <v>3</v>
      </c>
      <c r="R248" s="204">
        <v>3</v>
      </c>
      <c r="S248" s="509">
        <v>1130</v>
      </c>
      <c r="T248" s="204">
        <v>1.83</v>
      </c>
      <c r="U248" s="488">
        <v>76</v>
      </c>
      <c r="V248" s="508">
        <v>257</v>
      </c>
      <c r="W248" s="210">
        <v>12</v>
      </c>
      <c r="X248" s="370"/>
      <c r="Y248" s="371"/>
      <c r="Z248" s="371"/>
      <c r="AA248" s="371"/>
      <c r="AB248" s="371"/>
      <c r="AC248" s="371"/>
    </row>
    <row r="249" spans="1:185" s="382" customFormat="1" ht="12.75" customHeight="1">
      <c r="A249" s="217"/>
      <c r="B249" s="210" t="s">
        <v>426</v>
      </c>
      <c r="C249" s="209">
        <v>8.35</v>
      </c>
      <c r="D249" s="209"/>
      <c r="E249" s="204"/>
      <c r="F249" s="547"/>
      <c r="G249" s="204">
        <v>870</v>
      </c>
      <c r="H249" s="215">
        <v>4.3</v>
      </c>
      <c r="I249" s="209" t="s">
        <v>43</v>
      </c>
      <c r="J249" s="246">
        <v>4400</v>
      </c>
      <c r="K249" s="204" t="s">
        <v>43</v>
      </c>
      <c r="L249" s="210">
        <v>148</v>
      </c>
      <c r="M249" s="508">
        <v>380</v>
      </c>
      <c r="N249" s="204">
        <v>320</v>
      </c>
      <c r="O249" s="209">
        <v>8.27</v>
      </c>
      <c r="P249" s="204" t="s">
        <v>75</v>
      </c>
      <c r="Q249" s="204" t="s">
        <v>75</v>
      </c>
      <c r="R249" s="204">
        <v>1</v>
      </c>
      <c r="S249" s="204">
        <v>120</v>
      </c>
      <c r="T249" s="204">
        <v>1.55</v>
      </c>
      <c r="U249" s="204">
        <v>3</v>
      </c>
      <c r="V249" s="508">
        <v>235</v>
      </c>
      <c r="W249" s="210">
        <v>18</v>
      </c>
      <c r="X249" s="370"/>
      <c r="Y249" s="371"/>
      <c r="Z249" s="371"/>
      <c r="AA249" s="371"/>
      <c r="AB249" s="371"/>
      <c r="AC249" s="371"/>
    </row>
    <row r="250" spans="1:185" s="382" customFormat="1" ht="12.75" customHeight="1">
      <c r="A250" s="217"/>
      <c r="B250" s="307" t="s">
        <v>462</v>
      </c>
      <c r="C250" s="319">
        <v>8.33</v>
      </c>
      <c r="D250" s="319"/>
      <c r="E250" s="309"/>
      <c r="F250" s="620"/>
      <c r="G250" s="309">
        <v>850</v>
      </c>
      <c r="H250" s="305">
        <v>4.3</v>
      </c>
      <c r="I250" s="319">
        <v>10</v>
      </c>
      <c r="J250" s="621">
        <v>4600</v>
      </c>
      <c r="K250" s="309" t="s">
        <v>133</v>
      </c>
      <c r="L250" s="307">
        <v>141</v>
      </c>
      <c r="M250" s="510">
        <v>340</v>
      </c>
      <c r="N250" s="309">
        <v>330</v>
      </c>
      <c r="O250" s="319">
        <v>7.92</v>
      </c>
      <c r="P250" s="309">
        <v>1</v>
      </c>
      <c r="Q250" s="309">
        <v>0.5</v>
      </c>
      <c r="R250" s="309">
        <v>2</v>
      </c>
      <c r="S250" s="309">
        <v>210</v>
      </c>
      <c r="T250" s="309">
        <v>1.23</v>
      </c>
      <c r="U250" s="309">
        <v>3</v>
      </c>
      <c r="V250" s="510">
        <v>215</v>
      </c>
      <c r="W250" s="307">
        <v>9</v>
      </c>
      <c r="X250" s="370"/>
      <c r="Y250" s="371"/>
      <c r="Z250" s="371"/>
      <c r="AA250" s="371"/>
      <c r="AB250" s="371"/>
      <c r="AC250" s="371"/>
    </row>
    <row r="251" spans="1:185" s="404" customFormat="1" ht="12.75" customHeight="1">
      <c r="A251" s="203"/>
      <c r="B251" s="210" t="s">
        <v>505</v>
      </c>
      <c r="C251" s="205">
        <v>8.26</v>
      </c>
      <c r="D251" s="209"/>
      <c r="E251" s="204"/>
      <c r="F251" s="547"/>
      <c r="G251" s="215">
        <v>740</v>
      </c>
      <c r="H251" s="215">
        <v>4.2</v>
      </c>
      <c r="I251" s="209">
        <v>20</v>
      </c>
      <c r="J251" s="239">
        <v>5000</v>
      </c>
      <c r="K251" s="215" t="s">
        <v>133</v>
      </c>
      <c r="L251" s="210">
        <v>144</v>
      </c>
      <c r="M251" s="511">
        <v>1900</v>
      </c>
      <c r="N251" s="215">
        <v>370</v>
      </c>
      <c r="O251" s="378">
        <v>6.56</v>
      </c>
      <c r="P251" s="215">
        <v>2.7</v>
      </c>
      <c r="Q251" s="215">
        <v>0.9</v>
      </c>
      <c r="R251" s="215">
        <v>2.2999999999999998</v>
      </c>
      <c r="S251" s="487">
        <v>610</v>
      </c>
      <c r="T251" s="378">
        <v>1.36</v>
      </c>
      <c r="U251" s="215">
        <v>11</v>
      </c>
      <c r="V251" s="488">
        <v>203</v>
      </c>
      <c r="W251" s="215">
        <v>7</v>
      </c>
      <c r="X251" s="370"/>
      <c r="Y251" s="367"/>
      <c r="Z251" s="367"/>
      <c r="AA251" s="367"/>
      <c r="AB251" s="367"/>
      <c r="AC251" s="367"/>
    </row>
    <row r="252" spans="1:185" s="382" customFormat="1" ht="12.75" customHeight="1">
      <c r="A252" s="217" t="s">
        <v>172</v>
      </c>
      <c r="B252" s="308" t="s">
        <v>204</v>
      </c>
      <c r="C252" s="123">
        <v>7.48</v>
      </c>
      <c r="D252" s="123"/>
      <c r="E252" s="311"/>
      <c r="F252" s="527"/>
      <c r="G252" s="311" t="s">
        <v>132</v>
      </c>
      <c r="H252" s="301">
        <v>2.8</v>
      </c>
      <c r="I252" s="123">
        <v>50</v>
      </c>
      <c r="J252" s="529" t="s">
        <v>132</v>
      </c>
      <c r="K252" s="311" t="s">
        <v>133</v>
      </c>
      <c r="L252" s="308">
        <v>6.2</v>
      </c>
      <c r="M252" s="123">
        <v>32</v>
      </c>
      <c r="N252" s="311">
        <v>70</v>
      </c>
      <c r="O252" s="123">
        <v>33.799999999999997</v>
      </c>
      <c r="P252" s="311" t="s">
        <v>75</v>
      </c>
      <c r="Q252" s="311" t="s">
        <v>75</v>
      </c>
      <c r="R252" s="311">
        <v>1</v>
      </c>
      <c r="S252" s="311">
        <v>80</v>
      </c>
      <c r="T252" s="311">
        <v>4.66</v>
      </c>
      <c r="U252" s="485">
        <v>230</v>
      </c>
      <c r="V252" s="311">
        <v>55.5</v>
      </c>
      <c r="W252" s="308">
        <v>9</v>
      </c>
      <c r="X252" s="370"/>
      <c r="Y252" s="371"/>
      <c r="Z252" s="371"/>
      <c r="AA252" s="371"/>
      <c r="AB252" s="371"/>
      <c r="AC252" s="371"/>
    </row>
    <row r="253" spans="1:185" s="382" customFormat="1" ht="12.75" customHeight="1">
      <c r="A253" s="217"/>
      <c r="B253" s="210" t="s">
        <v>213</v>
      </c>
      <c r="C253" s="209">
        <v>7.06</v>
      </c>
      <c r="D253" s="209"/>
      <c r="E253" s="204"/>
      <c r="F253" s="547"/>
      <c r="G253" s="204" t="s">
        <v>132</v>
      </c>
      <c r="H253" s="215">
        <v>2.7</v>
      </c>
      <c r="I253" s="209">
        <v>30</v>
      </c>
      <c r="J253" s="246" t="s">
        <v>132</v>
      </c>
      <c r="K253" s="204">
        <v>3</v>
      </c>
      <c r="L253" s="210">
        <v>5.4</v>
      </c>
      <c r="M253" s="209" t="s">
        <v>137</v>
      </c>
      <c r="N253" s="204">
        <v>40</v>
      </c>
      <c r="O253" s="209">
        <v>39.200000000000003</v>
      </c>
      <c r="P253" s="204" t="s">
        <v>529</v>
      </c>
      <c r="Q253" s="204" t="s">
        <v>530</v>
      </c>
      <c r="R253" s="204" t="s">
        <v>140</v>
      </c>
      <c r="S253" s="204">
        <v>80</v>
      </c>
      <c r="T253" s="204">
        <v>3.67</v>
      </c>
      <c r="U253" s="481">
        <v>89</v>
      </c>
      <c r="V253" s="204">
        <v>38.5</v>
      </c>
      <c r="W253" s="210" t="s">
        <v>140</v>
      </c>
      <c r="X253" s="370"/>
      <c r="Y253" s="371"/>
      <c r="Z253" s="371"/>
      <c r="AA253" s="371"/>
      <c r="AB253" s="371"/>
      <c r="AC253" s="371"/>
    </row>
    <row r="254" spans="1:185" s="10" customFormat="1" ht="12.75" customHeight="1">
      <c r="A254" s="84"/>
      <c r="B254" s="111" t="s">
        <v>214</v>
      </c>
      <c r="C254" s="68">
        <v>7.1</v>
      </c>
      <c r="D254" s="68"/>
      <c r="E254" s="54"/>
      <c r="F254" s="517"/>
      <c r="G254" s="54" t="s">
        <v>132</v>
      </c>
      <c r="H254" s="117">
        <v>4.3</v>
      </c>
      <c r="I254" s="68">
        <v>120</v>
      </c>
      <c r="J254" s="54" t="s">
        <v>132</v>
      </c>
      <c r="K254" s="54" t="s">
        <v>133</v>
      </c>
      <c r="L254" s="65">
        <v>10.199999999999999</v>
      </c>
      <c r="M254" s="68">
        <v>39</v>
      </c>
      <c r="N254" s="54">
        <v>70</v>
      </c>
      <c r="O254" s="68">
        <v>22.4</v>
      </c>
      <c r="P254" s="54" t="s">
        <v>75</v>
      </c>
      <c r="Q254" s="54" t="s">
        <v>75</v>
      </c>
      <c r="R254" s="54" t="s">
        <v>75</v>
      </c>
      <c r="S254" s="481">
        <v>470</v>
      </c>
      <c r="T254" s="54">
        <v>4.8600000000000003</v>
      </c>
      <c r="U254" s="481">
        <v>140</v>
      </c>
      <c r="V254" s="54">
        <v>30.8</v>
      </c>
      <c r="W254" s="65" t="s">
        <v>148</v>
      </c>
      <c r="X254" s="373"/>
      <c r="Y254" s="371"/>
      <c r="Z254" s="371"/>
      <c r="AA254" s="371"/>
      <c r="AB254" s="371"/>
      <c r="AC254" s="371"/>
      <c r="AD254" s="371"/>
      <c r="AE254" s="371"/>
      <c r="AF254" s="371"/>
      <c r="AG254" s="371"/>
      <c r="AH254" s="371"/>
      <c r="AI254" s="371"/>
      <c r="AJ254" s="371"/>
      <c r="AK254" s="371"/>
      <c r="AL254" s="371"/>
      <c r="AM254" s="371"/>
      <c r="AN254" s="371"/>
      <c r="AO254" s="371"/>
      <c r="AP254" s="371"/>
      <c r="AQ254" s="371"/>
      <c r="AR254" s="371"/>
      <c r="AS254" s="371"/>
      <c r="AT254" s="371"/>
      <c r="AU254" s="371"/>
      <c r="AV254" s="371"/>
      <c r="AW254" s="371"/>
      <c r="AX254" s="371"/>
      <c r="AY254" s="371"/>
      <c r="AZ254" s="371"/>
      <c r="BA254" s="371"/>
      <c r="BB254" s="371"/>
      <c r="BC254" s="371"/>
      <c r="BD254" s="371"/>
      <c r="BE254" s="371"/>
      <c r="BF254" s="371"/>
      <c r="BG254" s="371"/>
      <c r="BH254" s="371"/>
      <c r="BI254" s="371"/>
      <c r="BJ254" s="371"/>
      <c r="BK254" s="371"/>
      <c r="BL254" s="371"/>
      <c r="BM254" s="371"/>
      <c r="BN254" s="371"/>
      <c r="BO254" s="371"/>
      <c r="BP254" s="371"/>
      <c r="BQ254" s="371"/>
      <c r="BR254" s="371"/>
      <c r="BS254" s="371"/>
      <c r="BT254" s="371"/>
      <c r="BU254" s="371"/>
      <c r="BV254" s="371"/>
      <c r="BW254" s="371"/>
      <c r="BX254" s="371"/>
      <c r="BY254" s="371"/>
      <c r="BZ254" s="371"/>
      <c r="CA254" s="371"/>
      <c r="CB254" s="371"/>
      <c r="CC254" s="371"/>
      <c r="CD254" s="371"/>
      <c r="CE254" s="371"/>
      <c r="CF254" s="371"/>
      <c r="CG254" s="371"/>
      <c r="CH254" s="371"/>
      <c r="CI254" s="371"/>
      <c r="CJ254" s="371"/>
      <c r="CK254" s="371"/>
      <c r="CL254" s="371"/>
      <c r="CM254" s="371"/>
      <c r="CN254" s="371"/>
      <c r="CO254" s="371"/>
      <c r="CP254" s="371"/>
      <c r="CQ254" s="371"/>
      <c r="CR254" s="371"/>
      <c r="CS254" s="371"/>
      <c r="CT254" s="371"/>
      <c r="CU254" s="371"/>
      <c r="CV254" s="371"/>
      <c r="CW254" s="371"/>
      <c r="CX254" s="371"/>
      <c r="CY254" s="371"/>
      <c r="CZ254" s="371"/>
      <c r="DA254" s="371"/>
      <c r="DB254" s="371"/>
      <c r="DC254" s="371"/>
      <c r="DD254" s="371"/>
      <c r="DE254" s="371"/>
      <c r="DF254" s="371"/>
      <c r="DG254" s="371"/>
      <c r="DH254" s="371"/>
      <c r="DI254" s="371"/>
      <c r="DJ254" s="371"/>
      <c r="DK254" s="371"/>
      <c r="DL254" s="371"/>
      <c r="DM254" s="371"/>
      <c r="DN254" s="371"/>
      <c r="DO254" s="371"/>
      <c r="DP254" s="371"/>
      <c r="DQ254" s="371"/>
      <c r="DR254" s="371"/>
      <c r="DS254" s="371"/>
      <c r="DT254" s="371"/>
      <c r="DU254" s="371"/>
      <c r="DV254" s="371"/>
      <c r="DW254" s="371"/>
      <c r="DX254" s="371"/>
      <c r="DY254" s="371"/>
      <c r="DZ254" s="371"/>
      <c r="EA254" s="371"/>
      <c r="EB254" s="371"/>
      <c r="EC254" s="371"/>
      <c r="ED254" s="371"/>
      <c r="EE254" s="371"/>
      <c r="EF254" s="371"/>
      <c r="EG254" s="371"/>
      <c r="EH254" s="371"/>
      <c r="EI254" s="371"/>
      <c r="EJ254" s="371"/>
      <c r="EK254" s="371"/>
      <c r="EL254" s="371"/>
      <c r="EM254" s="371"/>
      <c r="EN254" s="371"/>
      <c r="EO254" s="371"/>
      <c r="EP254" s="371"/>
      <c r="EQ254" s="371"/>
      <c r="ER254" s="371"/>
      <c r="ES254" s="371"/>
      <c r="ET254" s="371"/>
      <c r="EU254" s="371"/>
      <c r="EV254" s="371"/>
      <c r="EW254" s="371"/>
      <c r="EX254" s="371"/>
      <c r="EY254" s="371"/>
      <c r="EZ254" s="371"/>
      <c r="FA254" s="371"/>
      <c r="FB254" s="371"/>
      <c r="FC254" s="371"/>
      <c r="FD254" s="371"/>
      <c r="FE254" s="371"/>
      <c r="FF254" s="371"/>
      <c r="FG254" s="371"/>
      <c r="FH254" s="371"/>
      <c r="FI254" s="371"/>
      <c r="FJ254" s="371"/>
      <c r="FK254" s="371"/>
      <c r="FL254" s="371"/>
      <c r="FM254" s="371"/>
      <c r="FN254" s="371"/>
      <c r="FO254" s="371"/>
      <c r="FP254" s="371"/>
    </row>
    <row r="255" spans="1:185" s="10" customFormat="1" ht="12.75" customHeight="1">
      <c r="A255" s="84"/>
      <c r="B255" s="111" t="s">
        <v>155</v>
      </c>
      <c r="C255" s="177">
        <v>7.48</v>
      </c>
      <c r="D255" s="209"/>
      <c r="E255" s="209"/>
      <c r="F255" s="566"/>
      <c r="G255" s="54" t="s">
        <v>132</v>
      </c>
      <c r="H255" s="117">
        <v>2.7</v>
      </c>
      <c r="I255" s="177" t="s">
        <v>96</v>
      </c>
      <c r="J255" s="54" t="s">
        <v>132</v>
      </c>
      <c r="K255" s="117" t="s">
        <v>133</v>
      </c>
      <c r="L255" s="65">
        <v>7.3</v>
      </c>
      <c r="M255" s="68" t="s">
        <v>132</v>
      </c>
      <c r="N255" s="54">
        <v>40</v>
      </c>
      <c r="O255" s="68">
        <v>51.6</v>
      </c>
      <c r="P255" s="54" t="s">
        <v>529</v>
      </c>
      <c r="Q255" s="54" t="s">
        <v>530</v>
      </c>
      <c r="R255" s="54" t="s">
        <v>140</v>
      </c>
      <c r="S255" s="54" t="s">
        <v>96</v>
      </c>
      <c r="T255" s="54">
        <v>5.1100000000000003</v>
      </c>
      <c r="U255" s="54">
        <v>17</v>
      </c>
      <c r="V255" s="54">
        <v>39.200000000000003</v>
      </c>
      <c r="W255" s="65" t="s">
        <v>148</v>
      </c>
      <c r="X255" s="370"/>
      <c r="Y255" s="371"/>
      <c r="Z255" s="371"/>
      <c r="AA255" s="371"/>
      <c r="AB255" s="371"/>
      <c r="AC255" s="371"/>
      <c r="AD255" s="371"/>
      <c r="AE255" s="371"/>
      <c r="AF255" s="371"/>
      <c r="AG255" s="371"/>
      <c r="AH255" s="371"/>
      <c r="AI255" s="371"/>
      <c r="AJ255" s="371"/>
      <c r="AK255" s="371"/>
      <c r="AL255" s="371"/>
      <c r="AM255" s="371"/>
      <c r="AN255" s="371"/>
      <c r="AO255" s="371"/>
      <c r="AP255" s="371"/>
      <c r="AQ255" s="371"/>
      <c r="AR255" s="371"/>
      <c r="AS255" s="371"/>
      <c r="AT255" s="371"/>
      <c r="AU255" s="371"/>
      <c r="AV255" s="371"/>
      <c r="AW255" s="371"/>
      <c r="AX255" s="371"/>
      <c r="AY255" s="371"/>
      <c r="AZ255" s="371"/>
      <c r="BA255" s="371"/>
      <c r="BB255" s="371"/>
      <c r="BC255" s="371"/>
      <c r="BD255" s="371"/>
      <c r="BE255" s="371"/>
      <c r="BF255" s="371"/>
      <c r="BG255" s="371"/>
      <c r="BH255" s="371"/>
      <c r="BI255" s="371"/>
      <c r="BJ255" s="371"/>
      <c r="BK255" s="371"/>
      <c r="BL255" s="371"/>
      <c r="BM255" s="371"/>
      <c r="BN255" s="371"/>
      <c r="BO255" s="371"/>
      <c r="BP255" s="371"/>
      <c r="BQ255" s="371"/>
      <c r="BR255" s="371"/>
      <c r="BS255" s="371"/>
      <c r="BT255" s="371"/>
      <c r="BU255" s="371"/>
      <c r="BV255" s="371"/>
      <c r="BW255" s="371"/>
      <c r="BX255" s="371"/>
      <c r="BY255" s="371"/>
      <c r="BZ255" s="371"/>
      <c r="CA255" s="371"/>
      <c r="CB255" s="371"/>
      <c r="CC255" s="371"/>
      <c r="CD255" s="371"/>
      <c r="CE255" s="371"/>
      <c r="CF255" s="371"/>
      <c r="CG255" s="371"/>
      <c r="CH255" s="371"/>
      <c r="CI255" s="371"/>
      <c r="CJ255" s="371"/>
      <c r="CK255" s="371"/>
      <c r="CL255" s="371"/>
      <c r="CM255" s="371"/>
      <c r="CN255" s="371"/>
      <c r="CO255" s="371"/>
      <c r="CP255" s="371"/>
      <c r="CQ255" s="371"/>
      <c r="CR255" s="371"/>
      <c r="CS255" s="371"/>
      <c r="CT255" s="371"/>
      <c r="CU255" s="371"/>
      <c r="CV255" s="371"/>
      <c r="CW255" s="371"/>
      <c r="CX255" s="371"/>
      <c r="CY255" s="371"/>
      <c r="CZ255" s="371"/>
      <c r="DA255" s="371"/>
      <c r="DB255" s="371"/>
      <c r="DC255" s="371"/>
      <c r="DD255" s="371"/>
      <c r="DE255" s="371"/>
      <c r="DF255" s="371"/>
      <c r="DG255" s="371"/>
      <c r="DH255" s="371"/>
      <c r="DI255" s="371"/>
      <c r="DJ255" s="371"/>
      <c r="DK255" s="371"/>
      <c r="DL255" s="371"/>
      <c r="DM255" s="371"/>
      <c r="DN255" s="371"/>
      <c r="DO255" s="371"/>
      <c r="DP255" s="371"/>
      <c r="DQ255" s="371"/>
      <c r="DR255" s="371"/>
      <c r="DS255" s="371"/>
      <c r="DT255" s="371"/>
      <c r="DU255" s="371"/>
      <c r="DV255" s="371"/>
      <c r="DW255" s="371"/>
      <c r="DX255" s="371"/>
      <c r="DY255" s="371"/>
      <c r="DZ255" s="371"/>
      <c r="EA255" s="371"/>
      <c r="EB255" s="371"/>
      <c r="EC255" s="371"/>
      <c r="ED255" s="371"/>
      <c r="EE255" s="371"/>
      <c r="EF255" s="371"/>
      <c r="EG255" s="371"/>
      <c r="EH255" s="371"/>
      <c r="EI255" s="371"/>
      <c r="EJ255" s="371"/>
      <c r="EK255" s="371"/>
      <c r="EL255" s="371"/>
      <c r="EM255" s="371"/>
      <c r="EN255" s="371"/>
      <c r="EO255" s="371"/>
      <c r="EP255" s="371"/>
      <c r="EQ255" s="371"/>
      <c r="ER255" s="371"/>
      <c r="ES255" s="371"/>
      <c r="ET255" s="371"/>
      <c r="EU255" s="371"/>
      <c r="EV255" s="371"/>
      <c r="EW255" s="371"/>
      <c r="EX255" s="371"/>
      <c r="EY255" s="371"/>
      <c r="EZ255" s="371"/>
      <c r="FA255" s="371"/>
      <c r="FB255" s="371"/>
      <c r="FC255" s="371"/>
      <c r="FD255" s="371"/>
      <c r="FE255" s="371"/>
      <c r="FF255" s="371"/>
      <c r="FG255" s="371"/>
      <c r="FH255" s="371"/>
      <c r="FI255" s="371"/>
      <c r="FJ255" s="371"/>
      <c r="FK255" s="371"/>
      <c r="FL255" s="371"/>
      <c r="FM255" s="371"/>
      <c r="FN255" s="371"/>
      <c r="FO255" s="371"/>
      <c r="FP255" s="371"/>
      <c r="FQ255" s="371"/>
      <c r="FR255" s="371"/>
      <c r="FS255" s="371"/>
      <c r="FT255" s="371"/>
      <c r="FU255" s="371"/>
      <c r="FV255" s="371"/>
      <c r="FW255" s="371"/>
      <c r="FX255" s="371"/>
      <c r="FY255" s="371"/>
      <c r="FZ255" s="371"/>
      <c r="GA255" s="371"/>
      <c r="GB255" s="371"/>
      <c r="GC255" s="371"/>
    </row>
    <row r="256" spans="1:185" s="382" customFormat="1" ht="12.75" customHeight="1">
      <c r="A256" s="84"/>
      <c r="B256" s="111" t="s">
        <v>316</v>
      </c>
      <c r="C256" s="68">
        <v>7.71</v>
      </c>
      <c r="D256" s="68" t="e">
        <f>+#REF!/61.02+H256/35.45+L256/96.06/2</f>
        <v>#REF!</v>
      </c>
      <c r="E256" s="54" t="e">
        <f>+I256/1000/17.04+O256/20.04+S256/1000/55.85/2+T256/24.31/2+#REF!/39.1+#REF!/22.99</f>
        <v>#REF!</v>
      </c>
      <c r="F256" s="45"/>
      <c r="G256" s="54">
        <v>60</v>
      </c>
      <c r="H256" s="117">
        <v>2.6</v>
      </c>
      <c r="I256" s="68">
        <v>120</v>
      </c>
      <c r="J256" s="54" t="s">
        <v>132</v>
      </c>
      <c r="K256" s="54">
        <v>28</v>
      </c>
      <c r="L256" s="65">
        <v>7.2</v>
      </c>
      <c r="M256" s="54">
        <v>38</v>
      </c>
      <c r="N256" s="54">
        <v>80</v>
      </c>
      <c r="O256" s="68">
        <v>51.2</v>
      </c>
      <c r="P256" s="54" t="s">
        <v>75</v>
      </c>
      <c r="Q256" s="54" t="s">
        <v>75</v>
      </c>
      <c r="R256" s="54" t="s">
        <v>75</v>
      </c>
      <c r="S256" s="54">
        <v>200</v>
      </c>
      <c r="T256" s="54">
        <v>5.26</v>
      </c>
      <c r="U256" s="481">
        <v>63</v>
      </c>
      <c r="V256" s="54">
        <v>44.1</v>
      </c>
      <c r="W256" s="65" t="s">
        <v>148</v>
      </c>
      <c r="X256" s="370"/>
      <c r="Y256" s="371"/>
      <c r="Z256" s="371"/>
      <c r="AA256" s="371"/>
      <c r="AB256" s="371"/>
      <c r="AC256" s="371"/>
    </row>
    <row r="257" spans="1:185" s="382" customFormat="1" ht="12.75" customHeight="1">
      <c r="A257" s="217"/>
      <c r="B257" s="210" t="s">
        <v>350</v>
      </c>
      <c r="C257" s="209">
        <v>7.75</v>
      </c>
      <c r="D257" s="209"/>
      <c r="E257" s="204"/>
      <c r="F257" s="547"/>
      <c r="G257" s="204" t="s">
        <v>132</v>
      </c>
      <c r="H257" s="215">
        <v>2.6</v>
      </c>
      <c r="I257" s="209" t="s">
        <v>96</v>
      </c>
      <c r="J257" s="204" t="s">
        <v>132</v>
      </c>
      <c r="K257" s="204" t="s">
        <v>133</v>
      </c>
      <c r="L257" s="210">
        <v>7.1</v>
      </c>
      <c r="M257" s="209">
        <v>15</v>
      </c>
      <c r="N257" s="204">
        <v>80</v>
      </c>
      <c r="O257" s="209">
        <v>31.5</v>
      </c>
      <c r="P257" s="309" t="s">
        <v>75</v>
      </c>
      <c r="Q257" s="309" t="s">
        <v>75</v>
      </c>
      <c r="R257" s="204" t="s">
        <v>75</v>
      </c>
      <c r="S257" s="204" t="s">
        <v>132</v>
      </c>
      <c r="T257" s="204">
        <v>4.1900000000000004</v>
      </c>
      <c r="U257" s="493">
        <v>85</v>
      </c>
      <c r="V257" s="204">
        <v>69.7</v>
      </c>
      <c r="W257" s="210">
        <v>7</v>
      </c>
      <c r="X257" s="370"/>
      <c r="Y257" s="371"/>
      <c r="Z257" s="371"/>
      <c r="AA257" s="371"/>
      <c r="AB257" s="371"/>
      <c r="AC257" s="371"/>
    </row>
    <row r="258" spans="1:185" s="382" customFormat="1" ht="12.75" customHeight="1">
      <c r="A258" s="217"/>
      <c r="B258" s="210" t="s">
        <v>392</v>
      </c>
      <c r="C258" s="209">
        <v>7.85</v>
      </c>
      <c r="D258" s="209"/>
      <c r="E258" s="204"/>
      <c r="F258" s="547"/>
      <c r="G258" s="204">
        <v>110</v>
      </c>
      <c r="H258" s="215">
        <v>2.6</v>
      </c>
      <c r="I258" s="209">
        <v>250</v>
      </c>
      <c r="J258" s="204" t="s">
        <v>132</v>
      </c>
      <c r="K258" s="204" t="s">
        <v>133</v>
      </c>
      <c r="L258" s="210">
        <v>7.9</v>
      </c>
      <c r="M258" s="209">
        <v>25</v>
      </c>
      <c r="N258" s="204">
        <v>110</v>
      </c>
      <c r="O258" s="209">
        <v>42.4</v>
      </c>
      <c r="P258" s="309" t="s">
        <v>75</v>
      </c>
      <c r="Q258" s="309" t="s">
        <v>75</v>
      </c>
      <c r="R258" s="204" t="s">
        <v>75</v>
      </c>
      <c r="S258" s="204">
        <v>200</v>
      </c>
      <c r="T258" s="204">
        <v>6.11</v>
      </c>
      <c r="U258" s="493">
        <v>99</v>
      </c>
      <c r="V258" s="204">
        <v>52.3</v>
      </c>
      <c r="W258" s="210">
        <v>17</v>
      </c>
      <c r="X258" s="370"/>
      <c r="Y258" s="371"/>
      <c r="Z258" s="371"/>
      <c r="AA258" s="371"/>
      <c r="AB258" s="371"/>
      <c r="AC258" s="371"/>
    </row>
    <row r="259" spans="1:185" s="382" customFormat="1" ht="12.75" customHeight="1">
      <c r="A259" s="217"/>
      <c r="B259" s="210" t="s">
        <v>426</v>
      </c>
      <c r="C259" s="209">
        <v>7.67</v>
      </c>
      <c r="D259" s="209"/>
      <c r="E259" s="204"/>
      <c r="F259" s="547"/>
      <c r="G259" s="204">
        <v>80</v>
      </c>
      <c r="H259" s="215">
        <v>2.7</v>
      </c>
      <c r="I259" s="209" t="s">
        <v>96</v>
      </c>
      <c r="J259" s="204" t="s">
        <v>132</v>
      </c>
      <c r="K259" s="204">
        <v>7</v>
      </c>
      <c r="L259" s="210">
        <v>7</v>
      </c>
      <c r="M259" s="209">
        <v>21</v>
      </c>
      <c r="N259" s="204">
        <v>60</v>
      </c>
      <c r="O259" s="209">
        <v>58.1</v>
      </c>
      <c r="P259" s="309" t="s">
        <v>75</v>
      </c>
      <c r="Q259" s="309" t="s">
        <v>75</v>
      </c>
      <c r="R259" s="204" t="s">
        <v>75</v>
      </c>
      <c r="S259" s="204" t="s">
        <v>132</v>
      </c>
      <c r="T259" s="204">
        <v>7.46</v>
      </c>
      <c r="U259" s="493">
        <v>120</v>
      </c>
      <c r="V259" s="204">
        <v>58.3</v>
      </c>
      <c r="W259" s="210" t="s">
        <v>148</v>
      </c>
      <c r="X259" s="370"/>
      <c r="Y259" s="371"/>
      <c r="Z259" s="371"/>
      <c r="AA259" s="371"/>
      <c r="AB259" s="371"/>
      <c r="AC259" s="371"/>
    </row>
    <row r="260" spans="1:185" s="10" customFormat="1" ht="12.75" customHeight="1">
      <c r="A260" s="84"/>
      <c r="B260" s="111" t="s">
        <v>462</v>
      </c>
      <c r="C260" s="177">
        <v>7.78</v>
      </c>
      <c r="D260" s="209"/>
      <c r="E260" s="209"/>
      <c r="F260" s="566"/>
      <c r="G260" s="54" t="s">
        <v>132</v>
      </c>
      <c r="H260" s="117">
        <v>3.2</v>
      </c>
      <c r="I260" s="177">
        <v>40</v>
      </c>
      <c r="J260" s="54" t="s">
        <v>132</v>
      </c>
      <c r="K260" s="117">
        <v>9</v>
      </c>
      <c r="L260" s="65">
        <v>6.8</v>
      </c>
      <c r="M260" s="157">
        <v>26</v>
      </c>
      <c r="N260" s="519">
        <v>90</v>
      </c>
      <c r="O260" s="157">
        <v>26.7</v>
      </c>
      <c r="P260" s="519" t="s">
        <v>75</v>
      </c>
      <c r="Q260" s="519" t="s">
        <v>67</v>
      </c>
      <c r="R260" s="519" t="s">
        <v>75</v>
      </c>
      <c r="S260" s="519" t="s">
        <v>132</v>
      </c>
      <c r="T260" s="519">
        <v>3.55</v>
      </c>
      <c r="U260" s="483">
        <v>170</v>
      </c>
      <c r="V260" s="519">
        <v>78.7</v>
      </c>
      <c r="W260" s="521" t="s">
        <v>148</v>
      </c>
      <c r="X260" s="370"/>
      <c r="Y260" s="371"/>
      <c r="Z260" s="371"/>
      <c r="AA260" s="371"/>
      <c r="AB260" s="371"/>
      <c r="AC260" s="371"/>
      <c r="AD260" s="371"/>
      <c r="AE260" s="371"/>
      <c r="AF260" s="371"/>
      <c r="AG260" s="371"/>
      <c r="AH260" s="371"/>
      <c r="AI260" s="371"/>
      <c r="AJ260" s="371"/>
      <c r="AK260" s="371"/>
      <c r="AL260" s="371"/>
      <c r="AM260" s="371"/>
      <c r="AN260" s="371"/>
      <c r="AO260" s="371"/>
      <c r="AP260" s="371"/>
      <c r="AQ260" s="371"/>
      <c r="AR260" s="371"/>
      <c r="AS260" s="371"/>
      <c r="AT260" s="371"/>
      <c r="AU260" s="371"/>
      <c r="AV260" s="371"/>
      <c r="AW260" s="371"/>
      <c r="AX260" s="371"/>
      <c r="AY260" s="371"/>
      <c r="AZ260" s="371"/>
      <c r="BA260" s="371"/>
      <c r="BB260" s="371"/>
      <c r="BC260" s="371"/>
      <c r="BD260" s="371"/>
      <c r="BE260" s="371"/>
      <c r="BF260" s="371"/>
      <c r="BG260" s="371"/>
      <c r="BH260" s="371"/>
      <c r="BI260" s="371"/>
      <c r="BJ260" s="371"/>
      <c r="BK260" s="371"/>
      <c r="BL260" s="371"/>
      <c r="BM260" s="371"/>
      <c r="BN260" s="371"/>
      <c r="BO260" s="371"/>
      <c r="BP260" s="371"/>
      <c r="BQ260" s="371"/>
      <c r="BR260" s="371"/>
      <c r="BS260" s="371"/>
      <c r="BT260" s="371"/>
      <c r="BU260" s="371"/>
      <c r="BV260" s="371"/>
      <c r="BW260" s="371"/>
      <c r="BX260" s="371"/>
      <c r="BY260" s="371"/>
      <c r="BZ260" s="371"/>
      <c r="CA260" s="371"/>
      <c r="CB260" s="371"/>
      <c r="CC260" s="371"/>
      <c r="CD260" s="371"/>
      <c r="CE260" s="371"/>
      <c r="CF260" s="371"/>
      <c r="CG260" s="371"/>
      <c r="CH260" s="371"/>
      <c r="CI260" s="371"/>
      <c r="CJ260" s="371"/>
      <c r="CK260" s="371"/>
      <c r="CL260" s="371"/>
      <c r="CM260" s="371"/>
      <c r="CN260" s="371"/>
      <c r="CO260" s="371"/>
      <c r="CP260" s="371"/>
      <c r="CQ260" s="371"/>
      <c r="CR260" s="371"/>
      <c r="CS260" s="371"/>
      <c r="CT260" s="371"/>
      <c r="CU260" s="371"/>
      <c r="CV260" s="371"/>
      <c r="CW260" s="371"/>
      <c r="CX260" s="371"/>
      <c r="CY260" s="371"/>
      <c r="CZ260" s="371"/>
      <c r="DA260" s="371"/>
      <c r="DB260" s="371"/>
      <c r="DC260" s="371"/>
      <c r="DD260" s="371"/>
      <c r="DE260" s="371"/>
      <c r="DF260" s="371"/>
      <c r="DG260" s="371"/>
      <c r="DH260" s="371"/>
      <c r="DI260" s="371"/>
      <c r="DJ260" s="371"/>
      <c r="DK260" s="371"/>
      <c r="DL260" s="371"/>
      <c r="DM260" s="371"/>
      <c r="DN260" s="371"/>
      <c r="DO260" s="371"/>
      <c r="DP260" s="371"/>
      <c r="DQ260" s="371"/>
      <c r="DR260" s="371"/>
      <c r="DS260" s="371"/>
      <c r="DT260" s="371"/>
      <c r="DU260" s="371"/>
      <c r="DV260" s="371"/>
      <c r="DW260" s="371"/>
      <c r="DX260" s="371"/>
      <c r="DY260" s="371"/>
      <c r="DZ260" s="371"/>
      <c r="EA260" s="371"/>
      <c r="EB260" s="371"/>
      <c r="EC260" s="371"/>
      <c r="ED260" s="371"/>
      <c r="EE260" s="371"/>
      <c r="EF260" s="371"/>
      <c r="EG260" s="371"/>
      <c r="EH260" s="371"/>
      <c r="EI260" s="371"/>
      <c r="EJ260" s="371"/>
      <c r="EK260" s="371"/>
      <c r="EL260" s="371"/>
      <c r="EM260" s="371"/>
      <c r="EN260" s="371"/>
      <c r="EO260" s="371"/>
      <c r="EP260" s="371"/>
      <c r="EQ260" s="371"/>
      <c r="ER260" s="371"/>
      <c r="ES260" s="371"/>
      <c r="ET260" s="371"/>
      <c r="EU260" s="371"/>
      <c r="EV260" s="371"/>
      <c r="EW260" s="371"/>
      <c r="EX260" s="371"/>
      <c r="EY260" s="371"/>
      <c r="EZ260" s="371"/>
      <c r="FA260" s="371"/>
      <c r="FB260" s="371"/>
      <c r="FC260" s="371"/>
      <c r="FD260" s="371"/>
      <c r="FE260" s="371"/>
      <c r="FF260" s="371"/>
      <c r="FG260" s="371"/>
      <c r="FH260" s="371"/>
      <c r="FI260" s="371"/>
      <c r="FJ260" s="371"/>
      <c r="FK260" s="371"/>
      <c r="FL260" s="371"/>
      <c r="FM260" s="371"/>
      <c r="FN260" s="371"/>
      <c r="FO260" s="371"/>
      <c r="FP260" s="371"/>
      <c r="FQ260" s="371"/>
      <c r="FR260" s="371"/>
      <c r="FS260" s="371"/>
      <c r="FT260" s="371"/>
      <c r="FU260" s="371"/>
      <c r="FV260" s="371"/>
      <c r="FW260" s="371"/>
      <c r="FX260" s="371"/>
      <c r="FY260" s="371"/>
      <c r="FZ260" s="371"/>
      <c r="GA260" s="371"/>
      <c r="GB260" s="371"/>
      <c r="GC260" s="371"/>
    </row>
    <row r="261" spans="1:185" s="10" customFormat="1" ht="12.75" customHeight="1">
      <c r="A261" s="217"/>
      <c r="B261" s="210" t="s">
        <v>505</v>
      </c>
      <c r="C261" s="215">
        <v>7.8</v>
      </c>
      <c r="D261" s="209"/>
      <c r="E261" s="209"/>
      <c r="F261" s="566"/>
      <c r="G261" s="215" t="s">
        <v>132</v>
      </c>
      <c r="H261" s="238">
        <v>3</v>
      </c>
      <c r="I261" s="378">
        <v>50</v>
      </c>
      <c r="J261" s="215" t="s">
        <v>132</v>
      </c>
      <c r="K261" s="215" t="s">
        <v>133</v>
      </c>
      <c r="L261" s="210">
        <v>7.2</v>
      </c>
      <c r="M261" s="378">
        <v>11</v>
      </c>
      <c r="N261" s="215">
        <v>60</v>
      </c>
      <c r="O261" s="205">
        <v>40.700000000000003</v>
      </c>
      <c r="P261" s="215">
        <v>0.4</v>
      </c>
      <c r="Q261" s="215">
        <v>0.2</v>
      </c>
      <c r="R261" s="215">
        <v>0.4</v>
      </c>
      <c r="S261" s="215" t="s">
        <v>96</v>
      </c>
      <c r="T261" s="215">
        <v>5.25</v>
      </c>
      <c r="U261" s="493">
        <v>57</v>
      </c>
      <c r="V261" s="215">
        <v>38.5</v>
      </c>
      <c r="W261" s="210">
        <v>4</v>
      </c>
      <c r="X261" s="370"/>
      <c r="Y261" s="371"/>
      <c r="Z261" s="371"/>
      <c r="AA261" s="371"/>
      <c r="AB261" s="371"/>
      <c r="AC261" s="371"/>
      <c r="AD261" s="371"/>
      <c r="AE261" s="371"/>
      <c r="AF261" s="371"/>
      <c r="AG261" s="371"/>
      <c r="AH261" s="371"/>
      <c r="AI261" s="371"/>
      <c r="AJ261" s="371"/>
      <c r="AK261" s="371"/>
      <c r="AL261" s="371"/>
      <c r="AM261" s="371"/>
      <c r="AN261" s="371"/>
      <c r="AO261" s="371"/>
      <c r="AP261" s="371"/>
      <c r="AQ261" s="371"/>
      <c r="AR261" s="371"/>
      <c r="AS261" s="371"/>
      <c r="AT261" s="371"/>
      <c r="AU261" s="371"/>
      <c r="AV261" s="371"/>
      <c r="AW261" s="371"/>
      <c r="AX261" s="371"/>
      <c r="AY261" s="371"/>
      <c r="AZ261" s="371"/>
      <c r="BA261" s="371"/>
      <c r="BB261" s="371"/>
      <c r="BC261" s="371"/>
      <c r="BD261" s="371"/>
      <c r="BE261" s="371"/>
      <c r="BF261" s="371"/>
      <c r="BG261" s="371"/>
      <c r="BH261" s="371"/>
      <c r="BI261" s="371"/>
      <c r="BJ261" s="371"/>
      <c r="BK261" s="371"/>
      <c r="BL261" s="371"/>
      <c r="BM261" s="371"/>
      <c r="BN261" s="371"/>
      <c r="BO261" s="371"/>
      <c r="BP261" s="371"/>
      <c r="BQ261" s="371"/>
      <c r="BR261" s="371"/>
      <c r="BS261" s="371"/>
      <c r="BT261" s="371"/>
      <c r="BU261" s="371"/>
      <c r="BV261" s="371"/>
      <c r="BW261" s="371"/>
      <c r="BX261" s="371"/>
      <c r="BY261" s="371"/>
      <c r="BZ261" s="371"/>
      <c r="CA261" s="371"/>
      <c r="CB261" s="371"/>
      <c r="CC261" s="371"/>
      <c r="CD261" s="371"/>
      <c r="CE261" s="371"/>
      <c r="CF261" s="371"/>
      <c r="CG261" s="371"/>
      <c r="CH261" s="371"/>
      <c r="CI261" s="371"/>
      <c r="CJ261" s="371"/>
      <c r="CK261" s="371"/>
      <c r="CL261" s="371"/>
      <c r="CM261" s="371"/>
      <c r="CN261" s="371"/>
      <c r="CO261" s="371"/>
      <c r="CP261" s="371"/>
      <c r="CQ261" s="371"/>
      <c r="CR261" s="371"/>
      <c r="CS261" s="371"/>
      <c r="CT261" s="371"/>
      <c r="CU261" s="371"/>
      <c r="CV261" s="371"/>
      <c r="CW261" s="371"/>
      <c r="CX261" s="371"/>
      <c r="CY261" s="371"/>
      <c r="CZ261" s="371"/>
      <c r="DA261" s="371"/>
      <c r="DB261" s="371"/>
      <c r="DC261" s="371"/>
      <c r="DD261" s="371"/>
      <c r="DE261" s="371"/>
      <c r="DF261" s="371"/>
      <c r="DG261" s="371"/>
      <c r="DH261" s="371"/>
      <c r="DI261" s="371"/>
      <c r="DJ261" s="371"/>
      <c r="DK261" s="371"/>
      <c r="DL261" s="371"/>
      <c r="DM261" s="371"/>
      <c r="DN261" s="371"/>
      <c r="DO261" s="371"/>
      <c r="DP261" s="371"/>
      <c r="DQ261" s="371"/>
      <c r="DR261" s="371"/>
      <c r="DS261" s="371"/>
      <c r="DT261" s="371"/>
      <c r="DU261" s="371"/>
      <c r="DV261" s="371"/>
      <c r="DW261" s="371"/>
      <c r="DX261" s="371"/>
      <c r="DY261" s="371"/>
      <c r="DZ261" s="371"/>
      <c r="EA261" s="371"/>
      <c r="EB261" s="371"/>
      <c r="EC261" s="371"/>
      <c r="ED261" s="371"/>
      <c r="EE261" s="371"/>
      <c r="EF261" s="371"/>
      <c r="EG261" s="371"/>
      <c r="EH261" s="371"/>
      <c r="EI261" s="371"/>
      <c r="EJ261" s="371"/>
      <c r="EK261" s="371"/>
      <c r="EL261" s="371"/>
      <c r="EM261" s="371"/>
      <c r="EN261" s="371"/>
      <c r="EO261" s="371"/>
      <c r="EP261" s="371"/>
      <c r="EQ261" s="371"/>
      <c r="ER261" s="371"/>
      <c r="ES261" s="371"/>
      <c r="ET261" s="371"/>
      <c r="EU261" s="371"/>
      <c r="EV261" s="371"/>
      <c r="EW261" s="371"/>
      <c r="EX261" s="371"/>
      <c r="EY261" s="371"/>
      <c r="EZ261" s="371"/>
      <c r="FA261" s="371"/>
      <c r="FB261" s="371"/>
      <c r="FC261" s="371"/>
      <c r="FD261" s="371"/>
      <c r="FE261" s="371"/>
      <c r="FF261" s="371"/>
      <c r="FG261" s="371"/>
      <c r="FH261" s="371"/>
      <c r="FI261" s="371"/>
      <c r="FJ261" s="371"/>
      <c r="FK261" s="371"/>
      <c r="FL261" s="371"/>
      <c r="FM261" s="371"/>
      <c r="FN261" s="371"/>
      <c r="FO261" s="371"/>
      <c r="FP261" s="371"/>
      <c r="FQ261" s="371"/>
      <c r="FR261" s="371"/>
      <c r="FS261" s="371"/>
      <c r="FT261" s="371"/>
      <c r="FU261" s="371"/>
      <c r="FV261" s="371"/>
      <c r="FW261" s="371"/>
      <c r="FX261" s="371"/>
      <c r="FY261" s="371"/>
      <c r="FZ261" s="371"/>
      <c r="GA261" s="371"/>
      <c r="GB261" s="371"/>
      <c r="GC261" s="371"/>
    </row>
    <row r="262" spans="1:185" s="10" customFormat="1" ht="7.5" customHeight="1">
      <c r="A262" s="596"/>
      <c r="B262" s="544"/>
      <c r="C262" s="630"/>
      <c r="D262" s="542"/>
      <c r="E262" s="542"/>
      <c r="F262" s="631"/>
      <c r="G262" s="543"/>
      <c r="H262" s="632"/>
      <c r="I262" s="630"/>
      <c r="J262" s="543"/>
      <c r="K262" s="558"/>
      <c r="L262" s="544"/>
      <c r="M262" s="542"/>
      <c r="N262" s="543"/>
      <c r="O262" s="597"/>
      <c r="P262" s="633"/>
      <c r="Q262" s="478"/>
      <c r="R262" s="597"/>
      <c r="S262" s="598"/>
      <c r="T262" s="598"/>
      <c r="U262" s="495"/>
      <c r="V262" s="598"/>
      <c r="W262" s="559"/>
      <c r="X262" s="370"/>
      <c r="Y262" s="371"/>
      <c r="Z262" s="371"/>
      <c r="AA262" s="371"/>
      <c r="AB262" s="371"/>
      <c r="AC262" s="371"/>
      <c r="AD262" s="371"/>
      <c r="AE262" s="371"/>
      <c r="AF262" s="371"/>
      <c r="AG262" s="371"/>
      <c r="AH262" s="371"/>
      <c r="AI262" s="371"/>
      <c r="AJ262" s="371"/>
      <c r="AK262" s="371"/>
      <c r="AL262" s="371"/>
      <c r="AM262" s="371"/>
      <c r="AN262" s="371"/>
      <c r="AO262" s="371"/>
      <c r="AP262" s="371"/>
      <c r="AQ262" s="371"/>
      <c r="AR262" s="371"/>
      <c r="AS262" s="371"/>
      <c r="AT262" s="371"/>
      <c r="AU262" s="371"/>
      <c r="AV262" s="371"/>
      <c r="AW262" s="371"/>
      <c r="AX262" s="371"/>
      <c r="AY262" s="371"/>
      <c r="AZ262" s="371"/>
      <c r="BA262" s="371"/>
      <c r="BB262" s="371"/>
      <c r="BC262" s="371"/>
      <c r="BD262" s="371"/>
      <c r="BE262" s="371"/>
      <c r="BF262" s="371"/>
      <c r="BG262" s="371"/>
      <c r="BH262" s="371"/>
      <c r="BI262" s="371"/>
      <c r="BJ262" s="371"/>
      <c r="BK262" s="371"/>
      <c r="BL262" s="371"/>
      <c r="BM262" s="371"/>
      <c r="BN262" s="371"/>
      <c r="BO262" s="371"/>
      <c r="BP262" s="371"/>
      <c r="BQ262" s="371"/>
      <c r="BR262" s="371"/>
      <c r="BS262" s="371"/>
      <c r="BT262" s="371"/>
      <c r="BU262" s="371"/>
      <c r="BV262" s="371"/>
      <c r="BW262" s="371"/>
      <c r="BX262" s="371"/>
      <c r="BY262" s="371"/>
      <c r="BZ262" s="371"/>
      <c r="CA262" s="371"/>
      <c r="CB262" s="371"/>
      <c r="CC262" s="371"/>
      <c r="CD262" s="371"/>
      <c r="CE262" s="371"/>
      <c r="CF262" s="371"/>
      <c r="CG262" s="371"/>
      <c r="CH262" s="371"/>
      <c r="CI262" s="371"/>
      <c r="CJ262" s="371"/>
      <c r="CK262" s="371"/>
      <c r="CL262" s="371"/>
      <c r="CM262" s="371"/>
      <c r="CN262" s="371"/>
      <c r="CO262" s="371"/>
      <c r="CP262" s="371"/>
      <c r="CQ262" s="371"/>
      <c r="CR262" s="371"/>
      <c r="CS262" s="371"/>
      <c r="CT262" s="371"/>
      <c r="CU262" s="371"/>
      <c r="CV262" s="371"/>
      <c r="CW262" s="371"/>
      <c r="CX262" s="371"/>
      <c r="CY262" s="371"/>
      <c r="CZ262" s="371"/>
      <c r="DA262" s="371"/>
      <c r="DB262" s="371"/>
      <c r="DC262" s="371"/>
      <c r="DD262" s="371"/>
      <c r="DE262" s="371"/>
      <c r="DF262" s="371"/>
      <c r="DG262" s="371"/>
      <c r="DH262" s="371"/>
      <c r="DI262" s="371"/>
      <c r="DJ262" s="371"/>
      <c r="DK262" s="371"/>
      <c r="DL262" s="371"/>
      <c r="DM262" s="371"/>
      <c r="DN262" s="371"/>
      <c r="DO262" s="371"/>
      <c r="DP262" s="371"/>
      <c r="DQ262" s="371"/>
      <c r="DR262" s="371"/>
      <c r="DS262" s="371"/>
      <c r="DT262" s="371"/>
      <c r="DU262" s="371"/>
      <c r="DV262" s="371"/>
      <c r="DW262" s="371"/>
      <c r="DX262" s="371"/>
      <c r="DY262" s="371"/>
      <c r="DZ262" s="371"/>
      <c r="EA262" s="371"/>
      <c r="EB262" s="371"/>
      <c r="EC262" s="371"/>
      <c r="ED262" s="371"/>
      <c r="EE262" s="371"/>
      <c r="EF262" s="371"/>
      <c r="EG262" s="371"/>
      <c r="EH262" s="371"/>
      <c r="EI262" s="371"/>
      <c r="EJ262" s="371"/>
      <c r="EK262" s="371"/>
      <c r="EL262" s="371"/>
      <c r="EM262" s="371"/>
      <c r="EN262" s="371"/>
      <c r="EO262" s="371"/>
      <c r="EP262" s="371"/>
      <c r="EQ262" s="371"/>
      <c r="ER262" s="371"/>
      <c r="ES262" s="371"/>
      <c r="ET262" s="371"/>
      <c r="EU262" s="371"/>
      <c r="EV262" s="371"/>
      <c r="EW262" s="371"/>
      <c r="EX262" s="371"/>
      <c r="EY262" s="371"/>
      <c r="EZ262" s="371"/>
      <c r="FA262" s="371"/>
      <c r="FB262" s="371"/>
      <c r="FC262" s="371"/>
      <c r="FD262" s="371"/>
      <c r="FE262" s="371"/>
      <c r="FF262" s="371"/>
      <c r="FG262" s="371"/>
      <c r="FH262" s="371"/>
      <c r="FI262" s="371"/>
      <c r="FJ262" s="371"/>
      <c r="FK262" s="371"/>
      <c r="FL262" s="371"/>
      <c r="FM262" s="371"/>
      <c r="FN262" s="371"/>
      <c r="FO262" s="371"/>
      <c r="FP262" s="371"/>
      <c r="FQ262" s="371"/>
      <c r="FR262" s="371"/>
      <c r="FS262" s="371"/>
      <c r="FT262" s="371"/>
      <c r="FU262" s="371"/>
      <c r="FV262" s="371"/>
      <c r="FW262" s="371"/>
      <c r="FX262" s="371"/>
      <c r="FY262" s="371"/>
      <c r="FZ262" s="371"/>
      <c r="GA262" s="371"/>
      <c r="GB262" s="371"/>
      <c r="GC262" s="371"/>
    </row>
    <row r="263" spans="1:185" s="10" customFormat="1" ht="13.5">
      <c r="A263" s="666" t="s">
        <v>217</v>
      </c>
      <c r="B263" s="667" t="s">
        <v>200</v>
      </c>
      <c r="C263" s="668">
        <v>7.69</v>
      </c>
      <c r="D263" s="669"/>
      <c r="E263" s="669"/>
      <c r="F263" s="670"/>
      <c r="G263" s="671" t="s">
        <v>533</v>
      </c>
      <c r="H263" s="691">
        <v>2750</v>
      </c>
      <c r="I263" s="668">
        <v>340</v>
      </c>
      <c r="J263" s="671" t="s">
        <v>173</v>
      </c>
      <c r="K263" s="672" t="s">
        <v>133</v>
      </c>
      <c r="L263" s="673">
        <v>233</v>
      </c>
      <c r="M263" s="674">
        <v>200</v>
      </c>
      <c r="N263" s="675">
        <v>4560</v>
      </c>
      <c r="O263" s="677">
        <v>46</v>
      </c>
      <c r="P263" s="678">
        <v>70</v>
      </c>
      <c r="Q263" s="676">
        <v>90</v>
      </c>
      <c r="R263" s="677" t="s">
        <v>140</v>
      </c>
      <c r="S263" s="679">
        <v>720</v>
      </c>
      <c r="T263" s="680">
        <v>56.7</v>
      </c>
      <c r="U263" s="681">
        <v>120</v>
      </c>
      <c r="V263" s="682">
        <v>2380</v>
      </c>
      <c r="W263" s="683" t="s">
        <v>140</v>
      </c>
      <c r="X263" s="370"/>
      <c r="Y263" s="371"/>
      <c r="Z263" s="371"/>
      <c r="AA263" s="371"/>
      <c r="AB263" s="371"/>
      <c r="AC263" s="371"/>
      <c r="AD263" s="371"/>
      <c r="AE263" s="371"/>
      <c r="AF263" s="371"/>
      <c r="AG263" s="371"/>
      <c r="AH263" s="371"/>
      <c r="AI263" s="371"/>
      <c r="AJ263" s="371"/>
      <c r="AK263" s="371"/>
      <c r="AL263" s="371"/>
      <c r="AM263" s="371"/>
      <c r="AN263" s="371"/>
      <c r="AO263" s="371"/>
      <c r="AP263" s="371"/>
      <c r="AQ263" s="371"/>
      <c r="AR263" s="371"/>
      <c r="AS263" s="371"/>
      <c r="AT263" s="371"/>
      <c r="AU263" s="371"/>
      <c r="AV263" s="371"/>
      <c r="AW263" s="371"/>
      <c r="AX263" s="371"/>
      <c r="AY263" s="371"/>
      <c r="AZ263" s="371"/>
      <c r="BA263" s="371"/>
      <c r="BB263" s="371"/>
      <c r="BC263" s="371"/>
      <c r="BD263" s="371"/>
      <c r="BE263" s="371"/>
      <c r="BF263" s="371"/>
      <c r="BG263" s="371"/>
      <c r="BH263" s="371"/>
      <c r="BI263" s="371"/>
      <c r="BJ263" s="371"/>
      <c r="BK263" s="371"/>
      <c r="BL263" s="371"/>
      <c r="BM263" s="371"/>
      <c r="BN263" s="371"/>
      <c r="BO263" s="371"/>
      <c r="BP263" s="371"/>
      <c r="BQ263" s="371"/>
      <c r="BR263" s="371"/>
      <c r="BS263" s="371"/>
      <c r="BT263" s="371"/>
      <c r="BU263" s="371"/>
      <c r="BV263" s="371"/>
      <c r="BW263" s="371"/>
      <c r="BX263" s="371"/>
      <c r="BY263" s="371"/>
      <c r="BZ263" s="371"/>
      <c r="CA263" s="371"/>
      <c r="CB263" s="371"/>
      <c r="CC263" s="371"/>
      <c r="CD263" s="371"/>
      <c r="CE263" s="371"/>
      <c r="CF263" s="371"/>
      <c r="CG263" s="371"/>
      <c r="CH263" s="371"/>
      <c r="CI263" s="371"/>
      <c r="CJ263" s="371"/>
      <c r="CK263" s="371"/>
      <c r="CL263" s="371"/>
      <c r="CM263" s="371"/>
      <c r="CN263" s="371"/>
      <c r="CO263" s="371"/>
      <c r="CP263" s="371"/>
      <c r="CQ263" s="371"/>
      <c r="CR263" s="371"/>
      <c r="CS263" s="371"/>
      <c r="CT263" s="371"/>
      <c r="CU263" s="371"/>
      <c r="CV263" s="371"/>
      <c r="CW263" s="371"/>
      <c r="CX263" s="371"/>
      <c r="CY263" s="371"/>
      <c r="CZ263" s="371"/>
      <c r="DA263" s="371"/>
      <c r="DB263" s="371"/>
      <c r="DC263" s="371"/>
      <c r="DD263" s="371"/>
      <c r="DE263" s="371"/>
      <c r="DF263" s="371"/>
      <c r="DG263" s="371"/>
      <c r="DH263" s="371"/>
      <c r="DI263" s="371"/>
      <c r="DJ263" s="371"/>
      <c r="DK263" s="371"/>
      <c r="DL263" s="371"/>
      <c r="DM263" s="371"/>
      <c r="DN263" s="371"/>
      <c r="DO263" s="371"/>
      <c r="DP263" s="371"/>
      <c r="DQ263" s="371"/>
      <c r="DR263" s="371"/>
      <c r="DS263" s="371"/>
      <c r="DT263" s="371"/>
      <c r="DU263" s="371"/>
      <c r="DV263" s="371"/>
      <c r="DW263" s="371"/>
      <c r="DX263" s="371"/>
      <c r="DY263" s="371"/>
      <c r="DZ263" s="371"/>
      <c r="EA263" s="371"/>
      <c r="EB263" s="371"/>
      <c r="EC263" s="371"/>
      <c r="ED263" s="371"/>
      <c r="EE263" s="371"/>
      <c r="EF263" s="371"/>
      <c r="EG263" s="371"/>
      <c r="EH263" s="371"/>
      <c r="EI263" s="371"/>
      <c r="EJ263" s="371"/>
      <c r="EK263" s="371"/>
      <c r="EL263" s="371"/>
      <c r="EM263" s="371"/>
      <c r="EN263" s="371"/>
      <c r="EO263" s="371"/>
      <c r="EP263" s="371"/>
      <c r="EQ263" s="371"/>
      <c r="ER263" s="371"/>
      <c r="ES263" s="371"/>
      <c r="ET263" s="371"/>
      <c r="EU263" s="371"/>
      <c r="EV263" s="371"/>
      <c r="EW263" s="371"/>
      <c r="EX263" s="371"/>
      <c r="EY263" s="371"/>
      <c r="EZ263" s="371"/>
      <c r="FA263" s="371"/>
      <c r="FB263" s="371"/>
      <c r="FC263" s="371"/>
      <c r="FD263" s="371"/>
      <c r="FE263" s="371"/>
      <c r="FF263" s="371"/>
      <c r="FG263" s="371"/>
      <c r="FH263" s="371"/>
      <c r="FI263" s="371"/>
      <c r="FJ263" s="371"/>
      <c r="FK263" s="371"/>
      <c r="FL263" s="371"/>
      <c r="FM263" s="371"/>
      <c r="FN263" s="371"/>
      <c r="FO263" s="371"/>
      <c r="FP263" s="371"/>
      <c r="FQ263" s="371"/>
      <c r="FR263" s="371"/>
      <c r="FS263" s="371"/>
      <c r="FT263" s="371"/>
      <c r="FU263" s="371"/>
      <c r="FV263" s="371"/>
      <c r="FW263" s="371"/>
      <c r="FX263" s="371"/>
      <c r="FY263" s="371"/>
      <c r="FZ263" s="371"/>
      <c r="GA263" s="371"/>
      <c r="GB263" s="371"/>
      <c r="GC263" s="371"/>
    </row>
    <row r="264" spans="1:185" s="10" customFormat="1" ht="12">
      <c r="A264" s="684"/>
      <c r="B264" s="667" t="s">
        <v>198</v>
      </c>
      <c r="C264" s="668">
        <v>7.63</v>
      </c>
      <c r="D264" s="669"/>
      <c r="E264" s="669"/>
      <c r="F264" s="670"/>
      <c r="G264" s="671">
        <v>310</v>
      </c>
      <c r="H264" s="691">
        <v>2730</v>
      </c>
      <c r="I264" s="685">
        <v>350</v>
      </c>
      <c r="J264" s="671" t="s">
        <v>173</v>
      </c>
      <c r="K264" s="672" t="s">
        <v>133</v>
      </c>
      <c r="L264" s="673">
        <v>248</v>
      </c>
      <c r="M264" s="674">
        <v>300</v>
      </c>
      <c r="N264" s="675">
        <v>3770</v>
      </c>
      <c r="O264" s="669">
        <v>48.6</v>
      </c>
      <c r="P264" s="678">
        <v>70</v>
      </c>
      <c r="Q264" s="676">
        <v>100</v>
      </c>
      <c r="R264" s="669">
        <v>60</v>
      </c>
      <c r="S264" s="674">
        <v>750</v>
      </c>
      <c r="T264" s="686">
        <v>49.4</v>
      </c>
      <c r="U264" s="687">
        <v>110</v>
      </c>
      <c r="V264" s="688">
        <v>2240</v>
      </c>
      <c r="W264" s="673">
        <v>30</v>
      </c>
      <c r="X264" s="370"/>
      <c r="Y264" s="371"/>
      <c r="Z264" s="371"/>
      <c r="AA264" s="371"/>
      <c r="AB264" s="371"/>
      <c r="AC264" s="371"/>
      <c r="AD264" s="371"/>
      <c r="AE264" s="371"/>
      <c r="AF264" s="371"/>
      <c r="AG264" s="371"/>
      <c r="AH264" s="371"/>
      <c r="AI264" s="371"/>
      <c r="AJ264" s="371"/>
      <c r="AK264" s="371"/>
      <c r="AL264" s="371"/>
      <c r="AM264" s="371"/>
      <c r="AN264" s="371"/>
      <c r="AO264" s="371"/>
      <c r="AP264" s="371"/>
      <c r="AQ264" s="371"/>
      <c r="AR264" s="371"/>
      <c r="AS264" s="371"/>
      <c r="AT264" s="371"/>
      <c r="AU264" s="371"/>
      <c r="AV264" s="371"/>
      <c r="AW264" s="371"/>
      <c r="AX264" s="371"/>
      <c r="AY264" s="371"/>
      <c r="AZ264" s="371"/>
      <c r="BA264" s="371"/>
      <c r="BB264" s="371"/>
      <c r="BC264" s="371"/>
      <c r="BD264" s="371"/>
      <c r="BE264" s="371"/>
      <c r="BF264" s="371"/>
      <c r="BG264" s="371"/>
      <c r="BH264" s="371"/>
      <c r="BI264" s="371"/>
      <c r="BJ264" s="371"/>
      <c r="BK264" s="371"/>
      <c r="BL264" s="371"/>
      <c r="BM264" s="371"/>
      <c r="BN264" s="371"/>
      <c r="BO264" s="371"/>
      <c r="BP264" s="371"/>
      <c r="BQ264" s="371"/>
      <c r="BR264" s="371"/>
      <c r="BS264" s="371"/>
      <c r="BT264" s="371"/>
      <c r="BU264" s="371"/>
      <c r="BV264" s="371"/>
      <c r="BW264" s="371"/>
      <c r="BX264" s="371"/>
      <c r="BY264" s="371"/>
      <c r="BZ264" s="371"/>
      <c r="CA264" s="371"/>
      <c r="CB264" s="371"/>
      <c r="CC264" s="371"/>
      <c r="CD264" s="371"/>
      <c r="CE264" s="371"/>
      <c r="CF264" s="371"/>
      <c r="CG264" s="371"/>
      <c r="CH264" s="371"/>
      <c r="CI264" s="371"/>
      <c r="CJ264" s="371"/>
      <c r="CK264" s="371"/>
      <c r="CL264" s="371"/>
      <c r="CM264" s="371"/>
      <c r="CN264" s="371"/>
      <c r="CO264" s="371"/>
      <c r="CP264" s="371"/>
      <c r="CQ264" s="371"/>
      <c r="CR264" s="371"/>
      <c r="CS264" s="371"/>
      <c r="CT264" s="371"/>
      <c r="CU264" s="371"/>
      <c r="CV264" s="371"/>
      <c r="CW264" s="371"/>
      <c r="CX264" s="371"/>
      <c r="CY264" s="371"/>
      <c r="CZ264" s="371"/>
      <c r="DA264" s="371"/>
      <c r="DB264" s="371"/>
      <c r="DC264" s="371"/>
      <c r="DD264" s="371"/>
      <c r="DE264" s="371"/>
      <c r="DF264" s="371"/>
      <c r="DG264" s="371"/>
      <c r="DH264" s="371"/>
      <c r="DI264" s="371"/>
      <c r="DJ264" s="371"/>
      <c r="DK264" s="371"/>
      <c r="DL264" s="371"/>
      <c r="DM264" s="371"/>
      <c r="DN264" s="371"/>
      <c r="DO264" s="371"/>
      <c r="DP264" s="371"/>
      <c r="DQ264" s="371"/>
      <c r="DR264" s="371"/>
      <c r="DS264" s="371"/>
      <c r="DT264" s="371"/>
      <c r="DU264" s="371"/>
      <c r="DV264" s="371"/>
      <c r="DW264" s="371"/>
      <c r="DX264" s="371"/>
      <c r="DY264" s="371"/>
      <c r="DZ264" s="371"/>
      <c r="EA264" s="371"/>
      <c r="EB264" s="371"/>
      <c r="EC264" s="371"/>
      <c r="ED264" s="371"/>
      <c r="EE264" s="371"/>
      <c r="EF264" s="371"/>
      <c r="EG264" s="371"/>
      <c r="EH264" s="371"/>
      <c r="EI264" s="371"/>
      <c r="EJ264" s="371"/>
      <c r="EK264" s="371"/>
      <c r="EL264" s="371"/>
      <c r="EM264" s="371"/>
      <c r="EN264" s="371"/>
      <c r="EO264" s="371"/>
      <c r="EP264" s="371"/>
      <c r="EQ264" s="371"/>
      <c r="ER264" s="371"/>
      <c r="ES264" s="371"/>
      <c r="ET264" s="371"/>
      <c r="EU264" s="371"/>
      <c r="EV264" s="371"/>
      <c r="EW264" s="371"/>
      <c r="EX264" s="371"/>
      <c r="EY264" s="371"/>
      <c r="EZ264" s="371"/>
      <c r="FA264" s="371"/>
      <c r="FB264" s="371"/>
      <c r="FC264" s="371"/>
      <c r="FD264" s="371"/>
      <c r="FE264" s="371"/>
      <c r="FF264" s="371"/>
      <c r="FG264" s="371"/>
      <c r="FH264" s="371"/>
      <c r="FI264" s="371"/>
      <c r="FJ264" s="371"/>
      <c r="FK264" s="371"/>
      <c r="FL264" s="371"/>
      <c r="FM264" s="371"/>
      <c r="FN264" s="371"/>
      <c r="FO264" s="371"/>
      <c r="FP264" s="371"/>
      <c r="FQ264" s="371"/>
      <c r="FR264" s="371"/>
      <c r="FS264" s="371"/>
      <c r="FT264" s="371"/>
      <c r="FU264" s="371"/>
      <c r="FV264" s="371"/>
      <c r="FW264" s="371"/>
      <c r="FX264" s="371"/>
      <c r="FY264" s="371"/>
      <c r="FZ264" s="371"/>
      <c r="GA264" s="371"/>
      <c r="GB264" s="371"/>
      <c r="GC264" s="371"/>
    </row>
    <row r="265" spans="1:185" s="10" customFormat="1" ht="12">
      <c r="A265" s="684"/>
      <c r="B265" s="667" t="s">
        <v>201</v>
      </c>
      <c r="C265" s="668">
        <v>7.8</v>
      </c>
      <c r="D265" s="669"/>
      <c r="E265" s="669"/>
      <c r="F265" s="670"/>
      <c r="G265" s="671">
        <v>260</v>
      </c>
      <c r="H265" s="675">
        <v>2740</v>
      </c>
      <c r="I265" s="689">
        <v>479000</v>
      </c>
      <c r="J265" s="669" t="s">
        <v>173</v>
      </c>
      <c r="K265" s="672" t="s">
        <v>133</v>
      </c>
      <c r="L265" s="673">
        <v>266</v>
      </c>
      <c r="M265" s="669">
        <v>180</v>
      </c>
      <c r="N265" s="671" t="s">
        <v>215</v>
      </c>
      <c r="O265" s="669">
        <v>52.9</v>
      </c>
      <c r="P265" s="678">
        <v>74</v>
      </c>
      <c r="Q265" s="676">
        <v>79</v>
      </c>
      <c r="R265" s="669" t="s">
        <v>75</v>
      </c>
      <c r="S265" s="674">
        <v>830</v>
      </c>
      <c r="T265" s="686">
        <v>51.9</v>
      </c>
      <c r="U265" s="687">
        <v>130</v>
      </c>
      <c r="V265" s="688">
        <v>2440</v>
      </c>
      <c r="W265" s="673">
        <v>7</v>
      </c>
      <c r="X265" s="370"/>
      <c r="Y265" s="371"/>
      <c r="Z265" s="371"/>
      <c r="AA265" s="371"/>
      <c r="AB265" s="371"/>
      <c r="AC265" s="371"/>
      <c r="AD265" s="371"/>
      <c r="AE265" s="371"/>
      <c r="AF265" s="371"/>
      <c r="AG265" s="371"/>
      <c r="AH265" s="371"/>
      <c r="AI265" s="371"/>
      <c r="AJ265" s="371"/>
      <c r="AK265" s="371"/>
      <c r="AL265" s="371"/>
      <c r="AM265" s="371"/>
      <c r="AN265" s="371"/>
      <c r="AO265" s="371"/>
      <c r="AP265" s="371"/>
      <c r="AQ265" s="371"/>
      <c r="AR265" s="371"/>
      <c r="AS265" s="371"/>
      <c r="AT265" s="371"/>
      <c r="AU265" s="371"/>
      <c r="AV265" s="371"/>
      <c r="AW265" s="371"/>
      <c r="AX265" s="371"/>
      <c r="AY265" s="371"/>
      <c r="AZ265" s="371"/>
      <c r="BA265" s="371"/>
      <c r="BB265" s="371"/>
      <c r="BC265" s="371"/>
      <c r="BD265" s="371"/>
      <c r="BE265" s="371"/>
      <c r="BF265" s="371"/>
      <c r="BG265" s="371"/>
      <c r="BH265" s="371"/>
      <c r="BI265" s="371"/>
      <c r="BJ265" s="371"/>
      <c r="BK265" s="371"/>
      <c r="BL265" s="371"/>
      <c r="BM265" s="371"/>
      <c r="BN265" s="371"/>
      <c r="BO265" s="371"/>
      <c r="BP265" s="371"/>
      <c r="BQ265" s="371"/>
      <c r="BR265" s="371"/>
      <c r="BS265" s="371"/>
      <c r="BT265" s="371"/>
      <c r="BU265" s="371"/>
      <c r="BV265" s="371"/>
      <c r="BW265" s="371"/>
      <c r="BX265" s="371"/>
      <c r="BY265" s="371"/>
      <c r="BZ265" s="371"/>
      <c r="CA265" s="371"/>
      <c r="CB265" s="371"/>
      <c r="CC265" s="371"/>
      <c r="CD265" s="371"/>
      <c r="CE265" s="371"/>
      <c r="CF265" s="371"/>
      <c r="CG265" s="371"/>
      <c r="CH265" s="371"/>
      <c r="CI265" s="371"/>
      <c r="CJ265" s="371"/>
      <c r="CK265" s="371"/>
      <c r="CL265" s="371"/>
      <c r="CM265" s="371"/>
      <c r="CN265" s="371"/>
      <c r="CO265" s="371"/>
      <c r="CP265" s="371"/>
      <c r="CQ265" s="371"/>
      <c r="CR265" s="371"/>
      <c r="CS265" s="371"/>
      <c r="CT265" s="371"/>
      <c r="CU265" s="371"/>
      <c r="CV265" s="371"/>
      <c r="CW265" s="371"/>
      <c r="CX265" s="371"/>
      <c r="CY265" s="371"/>
      <c r="CZ265" s="371"/>
      <c r="DA265" s="371"/>
      <c r="DB265" s="371"/>
      <c r="DC265" s="371"/>
      <c r="DD265" s="371"/>
      <c r="DE265" s="371"/>
      <c r="DF265" s="371"/>
      <c r="DG265" s="371"/>
      <c r="DH265" s="371"/>
      <c r="DI265" s="371"/>
      <c r="DJ265" s="371"/>
      <c r="DK265" s="371"/>
      <c r="DL265" s="371"/>
      <c r="DM265" s="371"/>
      <c r="DN265" s="371"/>
      <c r="DO265" s="371"/>
      <c r="DP265" s="371"/>
      <c r="DQ265" s="371"/>
      <c r="DR265" s="371"/>
      <c r="DS265" s="371"/>
      <c r="DT265" s="371"/>
      <c r="DU265" s="371"/>
      <c r="DV265" s="371"/>
      <c r="DW265" s="371"/>
      <c r="DX265" s="371"/>
      <c r="DY265" s="371"/>
      <c r="DZ265" s="371"/>
      <c r="EA265" s="371"/>
      <c r="EB265" s="371"/>
      <c r="EC265" s="371"/>
      <c r="ED265" s="371"/>
      <c r="EE265" s="371"/>
      <c r="EF265" s="371"/>
      <c r="EG265" s="371"/>
      <c r="EH265" s="371"/>
      <c r="EI265" s="371"/>
      <c r="EJ265" s="371"/>
      <c r="EK265" s="371"/>
      <c r="EL265" s="371"/>
      <c r="EM265" s="371"/>
      <c r="EN265" s="371"/>
      <c r="EO265" s="371"/>
      <c r="EP265" s="371"/>
      <c r="EQ265" s="371"/>
      <c r="ER265" s="371"/>
      <c r="ES265" s="371"/>
      <c r="ET265" s="371"/>
      <c r="EU265" s="371"/>
      <c r="EV265" s="371"/>
      <c r="EW265" s="371"/>
      <c r="EX265" s="371"/>
      <c r="EY265" s="371"/>
      <c r="EZ265" s="371"/>
      <c r="FA265" s="371"/>
      <c r="FB265" s="371"/>
      <c r="FC265" s="371"/>
      <c r="FD265" s="371"/>
      <c r="FE265" s="371"/>
      <c r="FF265" s="371"/>
      <c r="FG265" s="371"/>
      <c r="FH265" s="371"/>
      <c r="FI265" s="371"/>
      <c r="FJ265" s="371"/>
      <c r="FK265" s="371"/>
      <c r="FL265" s="371"/>
      <c r="FM265" s="371"/>
      <c r="FN265" s="371"/>
      <c r="FO265" s="371"/>
      <c r="FP265" s="371"/>
      <c r="FQ265" s="371"/>
      <c r="FR265" s="371"/>
      <c r="FS265" s="371"/>
      <c r="FT265" s="371"/>
      <c r="FU265" s="371"/>
      <c r="FV265" s="371"/>
      <c r="FW265" s="371"/>
      <c r="FX265" s="371"/>
      <c r="FY265" s="371"/>
      <c r="FZ265" s="371"/>
      <c r="GA265" s="371"/>
      <c r="GB265" s="371"/>
      <c r="GC265" s="371"/>
    </row>
    <row r="266" spans="1:185" s="10" customFormat="1" ht="13.5">
      <c r="A266" s="684" t="s">
        <v>534</v>
      </c>
      <c r="B266" s="667" t="s">
        <v>158</v>
      </c>
      <c r="C266" s="668">
        <v>7.61</v>
      </c>
      <c r="D266" s="669"/>
      <c r="E266" s="669"/>
      <c r="F266" s="670"/>
      <c r="G266" s="671">
        <v>350</v>
      </c>
      <c r="H266" s="675">
        <v>2720</v>
      </c>
      <c r="I266" s="689">
        <v>860000</v>
      </c>
      <c r="J266" s="669" t="s">
        <v>173</v>
      </c>
      <c r="K266" s="672" t="s">
        <v>133</v>
      </c>
      <c r="L266" s="673">
        <v>238</v>
      </c>
      <c r="M266" s="688">
        <v>1040</v>
      </c>
      <c r="N266" s="675">
        <v>4930</v>
      </c>
      <c r="O266" s="669">
        <v>48.7</v>
      </c>
      <c r="P266" s="678">
        <v>80</v>
      </c>
      <c r="Q266" s="676">
        <v>90</v>
      </c>
      <c r="R266" s="669">
        <v>30</v>
      </c>
      <c r="S266" s="688">
        <v>12100</v>
      </c>
      <c r="T266" s="686">
        <v>59</v>
      </c>
      <c r="U266" s="687">
        <v>150</v>
      </c>
      <c r="V266" s="688">
        <v>2330</v>
      </c>
      <c r="W266" s="673">
        <v>510</v>
      </c>
      <c r="X266" s="370"/>
      <c r="Y266" s="371"/>
      <c r="Z266" s="371"/>
      <c r="AA266" s="371"/>
      <c r="AB266" s="371"/>
      <c r="AC266" s="371"/>
      <c r="AD266" s="371"/>
      <c r="AE266" s="371"/>
      <c r="AF266" s="371"/>
      <c r="AG266" s="371"/>
      <c r="AH266" s="371"/>
      <c r="AI266" s="371"/>
      <c r="AJ266" s="371"/>
      <c r="AK266" s="371"/>
      <c r="AL266" s="371"/>
      <c r="AM266" s="371"/>
      <c r="AN266" s="371"/>
      <c r="AO266" s="371"/>
      <c r="AP266" s="371"/>
      <c r="AQ266" s="371"/>
      <c r="AR266" s="371"/>
      <c r="AS266" s="371"/>
      <c r="AT266" s="371"/>
      <c r="AU266" s="371"/>
      <c r="AV266" s="371"/>
      <c r="AW266" s="371"/>
      <c r="AX266" s="371"/>
      <c r="AY266" s="371"/>
      <c r="AZ266" s="371"/>
      <c r="BA266" s="371"/>
      <c r="BB266" s="371"/>
      <c r="BC266" s="371"/>
      <c r="BD266" s="371"/>
      <c r="BE266" s="371"/>
      <c r="BF266" s="371"/>
      <c r="BG266" s="371"/>
      <c r="BH266" s="371"/>
      <c r="BI266" s="371"/>
      <c r="BJ266" s="371"/>
      <c r="BK266" s="371"/>
      <c r="BL266" s="371"/>
      <c r="BM266" s="371"/>
      <c r="BN266" s="371"/>
      <c r="BO266" s="371"/>
      <c r="BP266" s="371"/>
      <c r="BQ266" s="371"/>
      <c r="BR266" s="371"/>
      <c r="BS266" s="371"/>
      <c r="BT266" s="371"/>
      <c r="BU266" s="371"/>
      <c r="BV266" s="371"/>
      <c r="BW266" s="371"/>
      <c r="BX266" s="371"/>
      <c r="BY266" s="371"/>
      <c r="BZ266" s="371"/>
      <c r="CA266" s="371"/>
      <c r="CB266" s="371"/>
      <c r="CC266" s="371"/>
      <c r="CD266" s="371"/>
      <c r="CE266" s="371"/>
      <c r="CF266" s="371"/>
      <c r="CG266" s="371"/>
      <c r="CH266" s="371"/>
      <c r="CI266" s="371"/>
      <c r="CJ266" s="371"/>
      <c r="CK266" s="371"/>
      <c r="CL266" s="371"/>
      <c r="CM266" s="371"/>
      <c r="CN266" s="371"/>
      <c r="CO266" s="371"/>
      <c r="CP266" s="371"/>
      <c r="CQ266" s="371"/>
      <c r="CR266" s="371"/>
      <c r="CS266" s="371"/>
      <c r="CT266" s="371"/>
      <c r="CU266" s="371"/>
      <c r="CV266" s="371"/>
      <c r="CW266" s="371"/>
      <c r="CX266" s="371"/>
      <c r="CY266" s="371"/>
      <c r="CZ266" s="371"/>
      <c r="DA266" s="371"/>
      <c r="DB266" s="371"/>
      <c r="DC266" s="371"/>
      <c r="DD266" s="371"/>
      <c r="DE266" s="371"/>
      <c r="DF266" s="371"/>
      <c r="DG266" s="371"/>
      <c r="DH266" s="371"/>
      <c r="DI266" s="371"/>
      <c r="DJ266" s="371"/>
      <c r="DK266" s="371"/>
      <c r="DL266" s="371"/>
      <c r="DM266" s="371"/>
      <c r="DN266" s="371"/>
      <c r="DO266" s="371"/>
      <c r="DP266" s="371"/>
      <c r="DQ266" s="371"/>
      <c r="DR266" s="371"/>
      <c r="DS266" s="371"/>
      <c r="DT266" s="371"/>
      <c r="DU266" s="371"/>
      <c r="DV266" s="371"/>
      <c r="DW266" s="371"/>
      <c r="DX266" s="371"/>
      <c r="DY266" s="371"/>
      <c r="DZ266" s="371"/>
      <c r="EA266" s="371"/>
      <c r="EB266" s="371"/>
      <c r="EC266" s="371"/>
      <c r="ED266" s="371"/>
      <c r="EE266" s="371"/>
      <c r="EF266" s="371"/>
      <c r="EG266" s="371"/>
      <c r="EH266" s="371"/>
      <c r="EI266" s="371"/>
      <c r="EJ266" s="371"/>
      <c r="EK266" s="371"/>
      <c r="EL266" s="371"/>
      <c r="EM266" s="371"/>
      <c r="EN266" s="371"/>
      <c r="EO266" s="371"/>
      <c r="EP266" s="371"/>
      <c r="EQ266" s="371"/>
      <c r="ER266" s="371"/>
      <c r="ES266" s="371"/>
      <c r="ET266" s="371"/>
      <c r="EU266" s="371"/>
      <c r="EV266" s="371"/>
      <c r="EW266" s="371"/>
      <c r="EX266" s="371"/>
      <c r="EY266" s="371"/>
      <c r="EZ266" s="371"/>
      <c r="FA266" s="371"/>
      <c r="FB266" s="371"/>
      <c r="FC266" s="371"/>
      <c r="FD266" s="371"/>
      <c r="FE266" s="371"/>
      <c r="FF266" s="371"/>
      <c r="FG266" s="371"/>
      <c r="FH266" s="371"/>
      <c r="FI266" s="371"/>
      <c r="FJ266" s="371"/>
      <c r="FK266" s="371"/>
      <c r="FL266" s="371"/>
      <c r="FM266" s="371"/>
      <c r="FN266" s="371"/>
      <c r="FO266" s="371"/>
      <c r="FP266" s="371"/>
      <c r="FQ266" s="371"/>
      <c r="FR266" s="371"/>
      <c r="FS266" s="371"/>
      <c r="FT266" s="371"/>
      <c r="FU266" s="371"/>
      <c r="FV266" s="371"/>
      <c r="FW266" s="371"/>
      <c r="FX266" s="371"/>
      <c r="FY266" s="371"/>
      <c r="FZ266" s="371"/>
      <c r="GA266" s="371"/>
      <c r="GB266" s="371"/>
      <c r="GC266" s="371"/>
    </row>
    <row r="267" spans="1:185" s="10" customFormat="1" ht="12">
      <c r="A267" s="684"/>
      <c r="B267" s="667" t="s">
        <v>316</v>
      </c>
      <c r="C267" s="668">
        <v>7.58</v>
      </c>
      <c r="D267" s="669" t="e">
        <f>+#REF!/61.02+H267/35.45+L267/96.06/2</f>
        <v>#REF!</v>
      </c>
      <c r="E267" s="669" t="e">
        <f>+I267/1000/17.04+O267/20.04+S267/1000/55.85/2+T267/24.31/2+#REF!/39.1+#REF!/22.99</f>
        <v>#REF!</v>
      </c>
      <c r="F267" s="670"/>
      <c r="G267" s="671">
        <v>480</v>
      </c>
      <c r="H267" s="675">
        <v>2870</v>
      </c>
      <c r="I267" s="689">
        <v>903000</v>
      </c>
      <c r="J267" s="669" t="s">
        <v>173</v>
      </c>
      <c r="K267" s="672" t="s">
        <v>140</v>
      </c>
      <c r="L267" s="673">
        <v>245</v>
      </c>
      <c r="M267" s="669">
        <v>180</v>
      </c>
      <c r="N267" s="675">
        <v>4140</v>
      </c>
      <c r="O267" s="669">
        <v>49.8</v>
      </c>
      <c r="P267" s="678">
        <v>75</v>
      </c>
      <c r="Q267" s="676">
        <v>90</v>
      </c>
      <c r="R267" s="669">
        <v>1</v>
      </c>
      <c r="S267" s="674">
        <v>770</v>
      </c>
      <c r="T267" s="686">
        <v>52.7</v>
      </c>
      <c r="U267" s="687">
        <v>126</v>
      </c>
      <c r="V267" s="688">
        <v>1800</v>
      </c>
      <c r="W267" s="673" t="s">
        <v>148</v>
      </c>
      <c r="X267" s="370"/>
      <c r="Y267" s="371"/>
      <c r="Z267" s="371"/>
      <c r="AA267" s="371"/>
      <c r="AB267" s="371"/>
      <c r="AC267" s="371"/>
      <c r="AD267" s="371"/>
      <c r="AE267" s="371"/>
      <c r="AF267" s="371"/>
      <c r="AG267" s="371"/>
      <c r="AH267" s="371"/>
      <c r="AI267" s="371"/>
      <c r="AJ267" s="371"/>
      <c r="AK267" s="371"/>
      <c r="AL267" s="371"/>
      <c r="AM267" s="371"/>
      <c r="AN267" s="371"/>
      <c r="AO267" s="371"/>
      <c r="AP267" s="371"/>
      <c r="AQ267" s="371"/>
      <c r="AR267" s="371"/>
      <c r="AS267" s="371"/>
      <c r="AT267" s="371"/>
      <c r="AU267" s="371"/>
      <c r="AV267" s="371"/>
      <c r="AW267" s="371"/>
      <c r="AX267" s="371"/>
      <c r="AY267" s="371"/>
      <c r="AZ267" s="371"/>
      <c r="BA267" s="371"/>
      <c r="BB267" s="371"/>
      <c r="BC267" s="371"/>
      <c r="BD267" s="371"/>
      <c r="BE267" s="371"/>
      <c r="BF267" s="371"/>
      <c r="BG267" s="371"/>
      <c r="BH267" s="371"/>
      <c r="BI267" s="371"/>
      <c r="BJ267" s="371"/>
      <c r="BK267" s="371"/>
      <c r="BL267" s="371"/>
      <c r="BM267" s="371"/>
      <c r="BN267" s="371"/>
      <c r="BO267" s="371"/>
      <c r="BP267" s="371"/>
      <c r="BQ267" s="371"/>
      <c r="BR267" s="371"/>
      <c r="BS267" s="371"/>
      <c r="BT267" s="371"/>
      <c r="BU267" s="371"/>
      <c r="BV267" s="371"/>
      <c r="BW267" s="371"/>
      <c r="BX267" s="371"/>
      <c r="BY267" s="371"/>
      <c r="BZ267" s="371"/>
      <c r="CA267" s="371"/>
      <c r="CB267" s="371"/>
      <c r="CC267" s="371"/>
      <c r="CD267" s="371"/>
      <c r="CE267" s="371"/>
      <c r="CF267" s="371"/>
      <c r="CG267" s="371"/>
      <c r="CH267" s="371"/>
      <c r="CI267" s="371"/>
      <c r="CJ267" s="371"/>
      <c r="CK267" s="371"/>
      <c r="CL267" s="371"/>
      <c r="CM267" s="371"/>
      <c r="CN267" s="371"/>
      <c r="CO267" s="371"/>
      <c r="CP267" s="371"/>
      <c r="CQ267" s="371"/>
      <c r="CR267" s="371"/>
      <c r="CS267" s="371"/>
      <c r="CT267" s="371"/>
      <c r="CU267" s="371"/>
      <c r="CV267" s="371"/>
      <c r="CW267" s="371"/>
      <c r="CX267" s="371"/>
      <c r="CY267" s="371"/>
      <c r="CZ267" s="371"/>
      <c r="DA267" s="371"/>
      <c r="DB267" s="371"/>
      <c r="DC267" s="371"/>
      <c r="DD267" s="371"/>
      <c r="DE267" s="371"/>
      <c r="DF267" s="371"/>
      <c r="DG267" s="371"/>
      <c r="DH267" s="371"/>
      <c r="DI267" s="371"/>
      <c r="DJ267" s="371"/>
      <c r="DK267" s="371"/>
      <c r="DL267" s="371"/>
      <c r="DM267" s="371"/>
      <c r="DN267" s="371"/>
      <c r="DO267" s="371"/>
      <c r="DP267" s="371"/>
      <c r="DQ267" s="371"/>
      <c r="DR267" s="371"/>
      <c r="DS267" s="371"/>
      <c r="DT267" s="371"/>
      <c r="DU267" s="371"/>
      <c r="DV267" s="371"/>
      <c r="DW267" s="371"/>
      <c r="DX267" s="371"/>
      <c r="DY267" s="371"/>
      <c r="DZ267" s="371"/>
      <c r="EA267" s="371"/>
      <c r="EB267" s="371"/>
      <c r="EC267" s="371"/>
      <c r="ED267" s="371"/>
      <c r="EE267" s="371"/>
      <c r="EF267" s="371"/>
      <c r="EG267" s="371"/>
      <c r="EH267" s="371"/>
      <c r="EI267" s="371"/>
      <c r="EJ267" s="371"/>
      <c r="EK267" s="371"/>
      <c r="EL267" s="371"/>
      <c r="EM267" s="371"/>
      <c r="EN267" s="371"/>
      <c r="EO267" s="371"/>
      <c r="EP267" s="371"/>
      <c r="EQ267" s="371"/>
      <c r="ER267" s="371"/>
      <c r="ES267" s="371"/>
      <c r="ET267" s="371"/>
      <c r="EU267" s="371"/>
      <c r="EV267" s="371"/>
      <c r="EW267" s="371"/>
      <c r="EX267" s="371"/>
      <c r="EY267" s="371"/>
      <c r="EZ267" s="371"/>
      <c r="FA267" s="371"/>
      <c r="FB267" s="371"/>
      <c r="FC267" s="371"/>
      <c r="FD267" s="371"/>
      <c r="FE267" s="371"/>
      <c r="FF267" s="371"/>
      <c r="FG267" s="371"/>
      <c r="FH267" s="371"/>
      <c r="FI267" s="371"/>
      <c r="FJ267" s="371"/>
      <c r="FK267" s="371"/>
      <c r="FL267" s="371"/>
      <c r="FM267" s="371"/>
      <c r="FN267" s="371"/>
      <c r="FO267" s="371"/>
      <c r="FP267" s="371"/>
      <c r="FQ267" s="371"/>
      <c r="FR267" s="371"/>
      <c r="FS267" s="371"/>
      <c r="FT267" s="371"/>
      <c r="FU267" s="371"/>
      <c r="FV267" s="371"/>
      <c r="FW267" s="371"/>
      <c r="FX267" s="371"/>
      <c r="FY267" s="371"/>
      <c r="FZ267" s="371"/>
      <c r="GA267" s="371"/>
      <c r="GB267" s="371"/>
      <c r="GC267" s="371"/>
    </row>
    <row r="268" spans="1:185" s="10" customFormat="1" ht="12">
      <c r="A268" s="684"/>
      <c r="B268" s="667" t="s">
        <v>350</v>
      </c>
      <c r="C268" s="668">
        <v>7.74</v>
      </c>
      <c r="D268" s="669"/>
      <c r="E268" s="669"/>
      <c r="F268" s="670"/>
      <c r="G268" s="671">
        <v>260</v>
      </c>
      <c r="H268" s="675">
        <v>2680</v>
      </c>
      <c r="I268" s="689">
        <v>1050000</v>
      </c>
      <c r="J268" s="669" t="s">
        <v>173</v>
      </c>
      <c r="K268" s="672" t="s">
        <v>140</v>
      </c>
      <c r="L268" s="673">
        <v>228</v>
      </c>
      <c r="M268" s="669">
        <v>160</v>
      </c>
      <c r="N268" s="675">
        <v>3860</v>
      </c>
      <c r="O268" s="669">
        <v>45.7</v>
      </c>
      <c r="P268" s="678">
        <v>71</v>
      </c>
      <c r="Q268" s="676">
        <v>90</v>
      </c>
      <c r="R268" s="669">
        <v>3</v>
      </c>
      <c r="S268" s="688">
        <v>2060</v>
      </c>
      <c r="T268" s="686">
        <v>49.5</v>
      </c>
      <c r="U268" s="687">
        <v>110</v>
      </c>
      <c r="V268" s="688">
        <v>2140</v>
      </c>
      <c r="W268" s="673">
        <v>15</v>
      </c>
      <c r="X268" s="370"/>
      <c r="Y268" s="371"/>
      <c r="Z268" s="371"/>
      <c r="AA268" s="371"/>
      <c r="AB268" s="371"/>
      <c r="AC268" s="371"/>
      <c r="AD268" s="371"/>
      <c r="AE268" s="371"/>
      <c r="AF268" s="371"/>
      <c r="AG268" s="371"/>
      <c r="AH268" s="371"/>
      <c r="AI268" s="371"/>
      <c r="AJ268" s="371"/>
      <c r="AK268" s="371"/>
      <c r="AL268" s="371"/>
      <c r="AM268" s="371"/>
      <c r="AN268" s="371"/>
      <c r="AO268" s="371"/>
      <c r="AP268" s="371"/>
      <c r="AQ268" s="371"/>
      <c r="AR268" s="371"/>
      <c r="AS268" s="371"/>
      <c r="AT268" s="371"/>
      <c r="AU268" s="371"/>
      <c r="AV268" s="371"/>
      <c r="AW268" s="371"/>
      <c r="AX268" s="371"/>
      <c r="AY268" s="371"/>
      <c r="AZ268" s="371"/>
      <c r="BA268" s="371"/>
      <c r="BB268" s="371"/>
      <c r="BC268" s="371"/>
      <c r="BD268" s="371"/>
      <c r="BE268" s="371"/>
      <c r="BF268" s="371"/>
      <c r="BG268" s="371"/>
      <c r="BH268" s="371"/>
      <c r="BI268" s="371"/>
      <c r="BJ268" s="371"/>
      <c r="BK268" s="371"/>
      <c r="BL268" s="371"/>
      <c r="BM268" s="371"/>
      <c r="BN268" s="371"/>
      <c r="BO268" s="371"/>
      <c r="BP268" s="371"/>
      <c r="BQ268" s="371"/>
      <c r="BR268" s="371"/>
      <c r="BS268" s="371"/>
      <c r="BT268" s="371"/>
      <c r="BU268" s="371"/>
      <c r="BV268" s="371"/>
      <c r="BW268" s="371"/>
      <c r="BX268" s="371"/>
      <c r="BY268" s="371"/>
      <c r="BZ268" s="371"/>
      <c r="CA268" s="371"/>
      <c r="CB268" s="371"/>
      <c r="CC268" s="371"/>
      <c r="CD268" s="371"/>
      <c r="CE268" s="371"/>
      <c r="CF268" s="371"/>
      <c r="CG268" s="371"/>
      <c r="CH268" s="371"/>
      <c r="CI268" s="371"/>
      <c r="CJ268" s="371"/>
      <c r="CK268" s="371"/>
      <c r="CL268" s="371"/>
      <c r="CM268" s="371"/>
      <c r="CN268" s="371"/>
      <c r="CO268" s="371"/>
      <c r="CP268" s="371"/>
      <c r="CQ268" s="371"/>
      <c r="CR268" s="371"/>
      <c r="CS268" s="371"/>
      <c r="CT268" s="371"/>
      <c r="CU268" s="371"/>
      <c r="CV268" s="371"/>
      <c r="CW268" s="371"/>
      <c r="CX268" s="371"/>
      <c r="CY268" s="371"/>
      <c r="CZ268" s="371"/>
      <c r="DA268" s="371"/>
      <c r="DB268" s="371"/>
      <c r="DC268" s="371"/>
      <c r="DD268" s="371"/>
      <c r="DE268" s="371"/>
      <c r="DF268" s="371"/>
      <c r="DG268" s="371"/>
      <c r="DH268" s="371"/>
      <c r="DI268" s="371"/>
      <c r="DJ268" s="371"/>
      <c r="DK268" s="371"/>
      <c r="DL268" s="371"/>
      <c r="DM268" s="371"/>
      <c r="DN268" s="371"/>
      <c r="DO268" s="371"/>
      <c r="DP268" s="371"/>
      <c r="DQ268" s="371"/>
      <c r="DR268" s="371"/>
      <c r="DS268" s="371"/>
      <c r="DT268" s="371"/>
      <c r="DU268" s="371"/>
      <c r="DV268" s="371"/>
      <c r="DW268" s="371"/>
      <c r="DX268" s="371"/>
      <c r="DY268" s="371"/>
      <c r="DZ268" s="371"/>
      <c r="EA268" s="371"/>
      <c r="EB268" s="371"/>
      <c r="EC268" s="371"/>
      <c r="ED268" s="371"/>
      <c r="EE268" s="371"/>
      <c r="EF268" s="371"/>
      <c r="EG268" s="371"/>
      <c r="EH268" s="371"/>
      <c r="EI268" s="371"/>
      <c r="EJ268" s="371"/>
      <c r="EK268" s="371"/>
      <c r="EL268" s="371"/>
      <c r="EM268" s="371"/>
      <c r="EN268" s="371"/>
      <c r="EO268" s="371"/>
      <c r="EP268" s="371"/>
      <c r="EQ268" s="371"/>
      <c r="ER268" s="371"/>
      <c r="ES268" s="371"/>
      <c r="ET268" s="371"/>
      <c r="EU268" s="371"/>
      <c r="EV268" s="371"/>
      <c r="EW268" s="371"/>
      <c r="EX268" s="371"/>
      <c r="EY268" s="371"/>
      <c r="EZ268" s="371"/>
      <c r="FA268" s="371"/>
      <c r="FB268" s="371"/>
      <c r="FC268" s="371"/>
      <c r="FD268" s="371"/>
      <c r="FE268" s="371"/>
      <c r="FF268" s="371"/>
      <c r="FG268" s="371"/>
      <c r="FH268" s="371"/>
      <c r="FI268" s="371"/>
      <c r="FJ268" s="371"/>
      <c r="FK268" s="371"/>
      <c r="FL268" s="371"/>
      <c r="FM268" s="371"/>
      <c r="FN268" s="371"/>
      <c r="FO268" s="371"/>
      <c r="FP268" s="371"/>
      <c r="FQ268" s="371"/>
      <c r="FR268" s="371"/>
      <c r="FS268" s="371"/>
      <c r="FT268" s="371"/>
      <c r="FU268" s="371"/>
      <c r="FV268" s="371"/>
      <c r="FW268" s="371"/>
      <c r="FX268" s="371"/>
      <c r="FY268" s="371"/>
      <c r="FZ268" s="371"/>
      <c r="GA268" s="371"/>
      <c r="GB268" s="371"/>
      <c r="GC268" s="371"/>
    </row>
    <row r="269" spans="1:185" s="10" customFormat="1" ht="12">
      <c r="A269" s="684"/>
      <c r="B269" s="667" t="s">
        <v>392</v>
      </c>
      <c r="C269" s="668">
        <v>7.59</v>
      </c>
      <c r="D269" s="669"/>
      <c r="E269" s="669"/>
      <c r="F269" s="670"/>
      <c r="G269" s="671" t="s">
        <v>215</v>
      </c>
      <c r="H269" s="675">
        <v>2820</v>
      </c>
      <c r="I269" s="689">
        <v>1500000</v>
      </c>
      <c r="J269" s="669" t="s">
        <v>215</v>
      </c>
      <c r="K269" s="672">
        <v>6</v>
      </c>
      <c r="L269" s="673">
        <v>218</v>
      </c>
      <c r="M269" s="669">
        <v>180</v>
      </c>
      <c r="N269" s="675">
        <v>4200</v>
      </c>
      <c r="O269" s="669">
        <v>50.3</v>
      </c>
      <c r="P269" s="678">
        <v>71</v>
      </c>
      <c r="Q269" s="676">
        <v>88</v>
      </c>
      <c r="R269" s="669">
        <v>2</v>
      </c>
      <c r="S269" s="688">
        <v>1000</v>
      </c>
      <c r="T269" s="686">
        <v>58.6</v>
      </c>
      <c r="U269" s="687">
        <v>130</v>
      </c>
      <c r="V269" s="688">
        <v>2570</v>
      </c>
      <c r="W269" s="673">
        <v>39</v>
      </c>
      <c r="X269" s="370"/>
      <c r="Y269" s="371"/>
      <c r="Z269" s="371"/>
      <c r="AA269" s="371"/>
      <c r="AB269" s="371"/>
      <c r="AC269" s="371"/>
      <c r="AD269" s="371"/>
      <c r="AE269" s="371"/>
      <c r="AF269" s="371"/>
      <c r="AG269" s="371"/>
      <c r="AH269" s="371"/>
      <c r="AI269" s="371"/>
      <c r="AJ269" s="371"/>
      <c r="AK269" s="371"/>
      <c r="AL269" s="371"/>
      <c r="AM269" s="371"/>
      <c r="AN269" s="371"/>
      <c r="AO269" s="371"/>
      <c r="AP269" s="371"/>
      <c r="AQ269" s="371"/>
      <c r="AR269" s="371"/>
      <c r="AS269" s="371"/>
      <c r="AT269" s="371"/>
      <c r="AU269" s="371"/>
      <c r="AV269" s="371"/>
      <c r="AW269" s="371"/>
      <c r="AX269" s="371"/>
      <c r="AY269" s="371"/>
      <c r="AZ269" s="371"/>
      <c r="BA269" s="371"/>
      <c r="BB269" s="371"/>
      <c r="BC269" s="371"/>
      <c r="BD269" s="371"/>
      <c r="BE269" s="371"/>
      <c r="BF269" s="371"/>
      <c r="BG269" s="371"/>
      <c r="BH269" s="371"/>
      <c r="BI269" s="371"/>
      <c r="BJ269" s="371"/>
      <c r="BK269" s="371"/>
      <c r="BL269" s="371"/>
      <c r="BM269" s="371"/>
      <c r="BN269" s="371"/>
      <c r="BO269" s="371"/>
      <c r="BP269" s="371"/>
      <c r="BQ269" s="371"/>
      <c r="BR269" s="371"/>
      <c r="BS269" s="371"/>
      <c r="BT269" s="371"/>
      <c r="BU269" s="371"/>
      <c r="BV269" s="371"/>
      <c r="BW269" s="371"/>
      <c r="BX269" s="371"/>
      <c r="BY269" s="371"/>
      <c r="BZ269" s="371"/>
      <c r="CA269" s="371"/>
      <c r="CB269" s="371"/>
      <c r="CC269" s="371"/>
      <c r="CD269" s="371"/>
      <c r="CE269" s="371"/>
      <c r="CF269" s="371"/>
      <c r="CG269" s="371"/>
      <c r="CH269" s="371"/>
      <c r="CI269" s="371"/>
      <c r="CJ269" s="371"/>
      <c r="CK269" s="371"/>
      <c r="CL269" s="371"/>
      <c r="CM269" s="371"/>
      <c r="CN269" s="371"/>
      <c r="CO269" s="371"/>
      <c r="CP269" s="371"/>
      <c r="CQ269" s="371"/>
      <c r="CR269" s="371"/>
      <c r="CS269" s="371"/>
      <c r="CT269" s="371"/>
      <c r="CU269" s="371"/>
      <c r="CV269" s="371"/>
      <c r="CW269" s="371"/>
      <c r="CX269" s="371"/>
      <c r="CY269" s="371"/>
      <c r="CZ269" s="371"/>
      <c r="DA269" s="371"/>
      <c r="DB269" s="371"/>
      <c r="DC269" s="371"/>
      <c r="DD269" s="371"/>
      <c r="DE269" s="371"/>
      <c r="DF269" s="371"/>
      <c r="DG269" s="371"/>
      <c r="DH269" s="371"/>
      <c r="DI269" s="371"/>
      <c r="DJ269" s="371"/>
      <c r="DK269" s="371"/>
      <c r="DL269" s="371"/>
      <c r="DM269" s="371"/>
      <c r="DN269" s="371"/>
      <c r="DO269" s="371"/>
      <c r="DP269" s="371"/>
      <c r="DQ269" s="371"/>
      <c r="DR269" s="371"/>
      <c r="DS269" s="371"/>
      <c r="DT269" s="371"/>
      <c r="DU269" s="371"/>
      <c r="DV269" s="371"/>
      <c r="DW269" s="371"/>
      <c r="DX269" s="371"/>
      <c r="DY269" s="371"/>
      <c r="DZ269" s="371"/>
      <c r="EA269" s="371"/>
      <c r="EB269" s="371"/>
      <c r="EC269" s="371"/>
      <c r="ED269" s="371"/>
      <c r="EE269" s="371"/>
      <c r="EF269" s="371"/>
      <c r="EG269" s="371"/>
      <c r="EH269" s="371"/>
      <c r="EI269" s="371"/>
      <c r="EJ269" s="371"/>
      <c r="EK269" s="371"/>
      <c r="EL269" s="371"/>
      <c r="EM269" s="371"/>
      <c r="EN269" s="371"/>
      <c r="EO269" s="371"/>
      <c r="EP269" s="371"/>
      <c r="EQ269" s="371"/>
      <c r="ER269" s="371"/>
      <c r="ES269" s="371"/>
      <c r="ET269" s="371"/>
      <c r="EU269" s="371"/>
      <c r="EV269" s="371"/>
      <c r="EW269" s="371"/>
      <c r="EX269" s="371"/>
      <c r="EY269" s="371"/>
      <c r="EZ269" s="371"/>
      <c r="FA269" s="371"/>
      <c r="FB269" s="371"/>
      <c r="FC269" s="371"/>
      <c r="FD269" s="371"/>
      <c r="FE269" s="371"/>
      <c r="FF269" s="371"/>
      <c r="FG269" s="371"/>
      <c r="FH269" s="371"/>
      <c r="FI269" s="371"/>
      <c r="FJ269" s="371"/>
      <c r="FK269" s="371"/>
      <c r="FL269" s="371"/>
      <c r="FM269" s="371"/>
      <c r="FN269" s="371"/>
      <c r="FO269" s="371"/>
      <c r="FP269" s="371"/>
      <c r="FQ269" s="371"/>
      <c r="FR269" s="371"/>
      <c r="FS269" s="371"/>
      <c r="FT269" s="371"/>
      <c r="FU269" s="371"/>
      <c r="FV269" s="371"/>
      <c r="FW269" s="371"/>
      <c r="FX269" s="371"/>
      <c r="FY269" s="371"/>
      <c r="FZ269" s="371"/>
      <c r="GA269" s="371"/>
      <c r="GB269" s="371"/>
      <c r="GC269" s="371"/>
    </row>
    <row r="270" spans="1:185" s="10" customFormat="1" ht="12.75" customHeight="1">
      <c r="A270" s="684"/>
      <c r="B270" s="667" t="s">
        <v>426</v>
      </c>
      <c r="C270" s="668">
        <v>7.65</v>
      </c>
      <c r="D270" s="669"/>
      <c r="E270" s="669"/>
      <c r="F270" s="670"/>
      <c r="G270" s="671" t="s">
        <v>533</v>
      </c>
      <c r="H270" s="675">
        <v>2720</v>
      </c>
      <c r="I270" s="689">
        <v>1040000</v>
      </c>
      <c r="J270" s="669" t="s">
        <v>173</v>
      </c>
      <c r="K270" s="672" t="s">
        <v>140</v>
      </c>
      <c r="L270" s="673">
        <v>172</v>
      </c>
      <c r="M270" s="674">
        <v>200</v>
      </c>
      <c r="N270" s="675">
        <v>4230</v>
      </c>
      <c r="O270" s="669">
        <v>47.7</v>
      </c>
      <c r="P270" s="678">
        <v>83</v>
      </c>
      <c r="Q270" s="676">
        <v>78</v>
      </c>
      <c r="R270" s="669">
        <v>3</v>
      </c>
      <c r="S270" s="688">
        <v>2990</v>
      </c>
      <c r="T270" s="686">
        <v>77.5</v>
      </c>
      <c r="U270" s="687">
        <v>110</v>
      </c>
      <c r="V270" s="688">
        <v>2590</v>
      </c>
      <c r="W270" s="673">
        <v>12</v>
      </c>
      <c r="X270" s="370"/>
      <c r="Y270" s="371"/>
      <c r="Z270" s="371"/>
      <c r="AA270" s="371"/>
      <c r="AB270" s="371"/>
      <c r="AC270" s="371"/>
      <c r="AD270" s="371"/>
      <c r="AE270" s="371"/>
      <c r="AF270" s="371"/>
      <c r="AG270" s="371"/>
      <c r="AH270" s="371"/>
      <c r="AI270" s="371"/>
      <c r="AJ270" s="371"/>
      <c r="AK270" s="371"/>
      <c r="AL270" s="371"/>
      <c r="AM270" s="371"/>
      <c r="AN270" s="371"/>
      <c r="AO270" s="371"/>
      <c r="AP270" s="371"/>
      <c r="AQ270" s="371"/>
      <c r="AR270" s="371"/>
      <c r="AS270" s="371"/>
      <c r="AT270" s="371"/>
      <c r="AU270" s="371"/>
      <c r="AV270" s="371"/>
      <c r="AW270" s="371"/>
      <c r="AX270" s="371"/>
      <c r="AY270" s="371"/>
      <c r="AZ270" s="371"/>
      <c r="BA270" s="371"/>
      <c r="BB270" s="371"/>
      <c r="BC270" s="371"/>
      <c r="BD270" s="371"/>
      <c r="BE270" s="371"/>
      <c r="BF270" s="371"/>
      <c r="BG270" s="371"/>
      <c r="BH270" s="371"/>
      <c r="BI270" s="371"/>
      <c r="BJ270" s="371"/>
      <c r="BK270" s="371"/>
      <c r="BL270" s="371"/>
      <c r="BM270" s="371"/>
      <c r="BN270" s="371"/>
      <c r="BO270" s="371"/>
      <c r="BP270" s="371"/>
      <c r="BQ270" s="371"/>
      <c r="BR270" s="371"/>
      <c r="BS270" s="371"/>
      <c r="BT270" s="371"/>
      <c r="BU270" s="371"/>
      <c r="BV270" s="371"/>
      <c r="BW270" s="371"/>
      <c r="BX270" s="371"/>
      <c r="BY270" s="371"/>
      <c r="BZ270" s="371"/>
      <c r="CA270" s="371"/>
      <c r="CB270" s="371"/>
      <c r="CC270" s="371"/>
      <c r="CD270" s="371"/>
      <c r="CE270" s="371"/>
      <c r="CF270" s="371"/>
      <c r="CG270" s="371"/>
      <c r="CH270" s="371"/>
      <c r="CI270" s="371"/>
      <c r="CJ270" s="371"/>
      <c r="CK270" s="371"/>
      <c r="CL270" s="371"/>
      <c r="CM270" s="371"/>
      <c r="CN270" s="371"/>
      <c r="CO270" s="371"/>
      <c r="CP270" s="371"/>
      <c r="CQ270" s="371"/>
      <c r="CR270" s="371"/>
      <c r="CS270" s="371"/>
      <c r="CT270" s="371"/>
      <c r="CU270" s="371"/>
      <c r="CV270" s="371"/>
      <c r="CW270" s="371"/>
      <c r="CX270" s="371"/>
      <c r="CY270" s="371"/>
      <c r="CZ270" s="371"/>
      <c r="DA270" s="371"/>
      <c r="DB270" s="371"/>
      <c r="DC270" s="371"/>
      <c r="DD270" s="371"/>
      <c r="DE270" s="371"/>
      <c r="DF270" s="371"/>
      <c r="DG270" s="371"/>
      <c r="DH270" s="371"/>
      <c r="DI270" s="371"/>
      <c r="DJ270" s="371"/>
      <c r="DK270" s="371"/>
      <c r="DL270" s="371"/>
      <c r="DM270" s="371"/>
      <c r="DN270" s="371"/>
      <c r="DO270" s="371"/>
      <c r="DP270" s="371"/>
      <c r="DQ270" s="371"/>
      <c r="DR270" s="371"/>
      <c r="DS270" s="371"/>
      <c r="DT270" s="371"/>
      <c r="DU270" s="371"/>
      <c r="DV270" s="371"/>
      <c r="DW270" s="371"/>
      <c r="DX270" s="371"/>
      <c r="DY270" s="371"/>
      <c r="DZ270" s="371"/>
      <c r="EA270" s="371"/>
      <c r="EB270" s="371"/>
      <c r="EC270" s="371"/>
      <c r="ED270" s="371"/>
      <c r="EE270" s="371"/>
      <c r="EF270" s="371"/>
      <c r="EG270" s="371"/>
      <c r="EH270" s="371"/>
      <c r="EI270" s="371"/>
      <c r="EJ270" s="371"/>
      <c r="EK270" s="371"/>
      <c r="EL270" s="371"/>
      <c r="EM270" s="371"/>
      <c r="EN270" s="371"/>
      <c r="EO270" s="371"/>
      <c r="EP270" s="371"/>
      <c r="EQ270" s="371"/>
      <c r="ER270" s="371"/>
      <c r="ES270" s="371"/>
      <c r="ET270" s="371"/>
      <c r="EU270" s="371"/>
      <c r="EV270" s="371"/>
      <c r="EW270" s="371"/>
      <c r="EX270" s="371"/>
      <c r="EY270" s="371"/>
      <c r="EZ270" s="371"/>
      <c r="FA270" s="371"/>
      <c r="FB270" s="371"/>
      <c r="FC270" s="371"/>
      <c r="FD270" s="371"/>
      <c r="FE270" s="371"/>
      <c r="FF270" s="371"/>
      <c r="FG270" s="371"/>
      <c r="FH270" s="371"/>
      <c r="FI270" s="371"/>
      <c r="FJ270" s="371"/>
      <c r="FK270" s="371"/>
      <c r="FL270" s="371"/>
      <c r="FM270" s="371"/>
      <c r="FN270" s="371"/>
      <c r="FO270" s="371"/>
      <c r="FP270" s="371"/>
      <c r="FQ270" s="371"/>
      <c r="FR270" s="371"/>
      <c r="FS270" s="371"/>
      <c r="FT270" s="371"/>
      <c r="FU270" s="371"/>
      <c r="FV270" s="371"/>
      <c r="FW270" s="371"/>
      <c r="FX270" s="371"/>
      <c r="FY270" s="371"/>
      <c r="FZ270" s="371"/>
      <c r="GA270" s="371"/>
      <c r="GB270" s="371"/>
      <c r="GC270" s="371"/>
    </row>
    <row r="271" spans="1:185" s="10" customFormat="1" ht="12.75" customHeight="1">
      <c r="A271" s="684"/>
      <c r="B271" s="667" t="s">
        <v>466</v>
      </c>
      <c r="C271" s="668">
        <v>7.81</v>
      </c>
      <c r="D271" s="669"/>
      <c r="E271" s="669"/>
      <c r="F271" s="670"/>
      <c r="G271" s="671">
        <v>580</v>
      </c>
      <c r="H271" s="675">
        <v>2770</v>
      </c>
      <c r="I271" s="689">
        <v>851000</v>
      </c>
      <c r="J271" s="669" t="s">
        <v>173</v>
      </c>
      <c r="K271" s="672" t="s">
        <v>133</v>
      </c>
      <c r="L271" s="673">
        <v>131</v>
      </c>
      <c r="M271" s="669">
        <v>150</v>
      </c>
      <c r="N271" s="675">
        <v>4980</v>
      </c>
      <c r="O271" s="669">
        <v>41.8</v>
      </c>
      <c r="P271" s="678">
        <v>65</v>
      </c>
      <c r="Q271" s="676">
        <v>85</v>
      </c>
      <c r="R271" s="669">
        <v>2</v>
      </c>
      <c r="S271" s="688">
        <v>1710</v>
      </c>
      <c r="T271" s="686">
        <v>47.9</v>
      </c>
      <c r="U271" s="687">
        <v>110</v>
      </c>
      <c r="V271" s="688">
        <v>2150</v>
      </c>
      <c r="W271" s="673">
        <v>7</v>
      </c>
      <c r="X271" s="370"/>
      <c r="Y271" s="371"/>
      <c r="Z271" s="371"/>
      <c r="AA271" s="371"/>
      <c r="AB271" s="371"/>
      <c r="AC271" s="371"/>
      <c r="AD271" s="371"/>
      <c r="AE271" s="371"/>
      <c r="AF271" s="371"/>
      <c r="AG271" s="371"/>
      <c r="AH271" s="371"/>
      <c r="AI271" s="371"/>
      <c r="AJ271" s="371"/>
      <c r="AK271" s="371"/>
      <c r="AL271" s="371"/>
      <c r="AM271" s="371"/>
      <c r="AN271" s="371"/>
      <c r="AO271" s="371"/>
      <c r="AP271" s="371"/>
      <c r="AQ271" s="371"/>
      <c r="AR271" s="371"/>
      <c r="AS271" s="371"/>
      <c r="AT271" s="371"/>
      <c r="AU271" s="371"/>
      <c r="AV271" s="371"/>
      <c r="AW271" s="371"/>
      <c r="AX271" s="371"/>
      <c r="AY271" s="371"/>
      <c r="AZ271" s="371"/>
      <c r="BA271" s="371"/>
      <c r="BB271" s="371"/>
      <c r="BC271" s="371"/>
      <c r="BD271" s="371"/>
      <c r="BE271" s="371"/>
      <c r="BF271" s="371"/>
      <c r="BG271" s="371"/>
      <c r="BH271" s="371"/>
      <c r="BI271" s="371"/>
      <c r="BJ271" s="371"/>
      <c r="BK271" s="371"/>
      <c r="BL271" s="371"/>
      <c r="BM271" s="371"/>
      <c r="BN271" s="371"/>
      <c r="BO271" s="371"/>
      <c r="BP271" s="371"/>
      <c r="BQ271" s="371"/>
      <c r="BR271" s="371"/>
      <c r="BS271" s="371"/>
      <c r="BT271" s="371"/>
      <c r="BU271" s="371"/>
      <c r="BV271" s="371"/>
      <c r="BW271" s="371"/>
      <c r="BX271" s="371"/>
      <c r="BY271" s="371"/>
      <c r="BZ271" s="371"/>
      <c r="CA271" s="371"/>
      <c r="CB271" s="371"/>
      <c r="CC271" s="371"/>
      <c r="CD271" s="371"/>
      <c r="CE271" s="371"/>
      <c r="CF271" s="371"/>
      <c r="CG271" s="371"/>
      <c r="CH271" s="371"/>
      <c r="CI271" s="371"/>
      <c r="CJ271" s="371"/>
      <c r="CK271" s="371"/>
      <c r="CL271" s="371"/>
      <c r="CM271" s="371"/>
      <c r="CN271" s="371"/>
      <c r="CO271" s="371"/>
      <c r="CP271" s="371"/>
      <c r="CQ271" s="371"/>
      <c r="CR271" s="371"/>
      <c r="CS271" s="371"/>
      <c r="CT271" s="371"/>
      <c r="CU271" s="371"/>
      <c r="CV271" s="371"/>
      <c r="CW271" s="371"/>
      <c r="CX271" s="371"/>
      <c r="CY271" s="371"/>
      <c r="CZ271" s="371"/>
      <c r="DA271" s="371"/>
      <c r="DB271" s="371"/>
      <c r="DC271" s="371"/>
      <c r="DD271" s="371"/>
      <c r="DE271" s="371"/>
      <c r="DF271" s="371"/>
      <c r="DG271" s="371"/>
      <c r="DH271" s="371"/>
      <c r="DI271" s="371"/>
      <c r="DJ271" s="371"/>
      <c r="DK271" s="371"/>
      <c r="DL271" s="371"/>
      <c r="DM271" s="371"/>
      <c r="DN271" s="371"/>
      <c r="DO271" s="371"/>
      <c r="DP271" s="371"/>
      <c r="DQ271" s="371"/>
      <c r="DR271" s="371"/>
      <c r="DS271" s="371"/>
      <c r="DT271" s="371"/>
      <c r="DU271" s="371"/>
      <c r="DV271" s="371"/>
      <c r="DW271" s="371"/>
      <c r="DX271" s="371"/>
      <c r="DY271" s="371"/>
      <c r="DZ271" s="371"/>
      <c r="EA271" s="371"/>
      <c r="EB271" s="371"/>
      <c r="EC271" s="371"/>
      <c r="ED271" s="371"/>
      <c r="EE271" s="371"/>
      <c r="EF271" s="371"/>
      <c r="EG271" s="371"/>
      <c r="EH271" s="371"/>
      <c r="EI271" s="371"/>
      <c r="EJ271" s="371"/>
      <c r="EK271" s="371"/>
      <c r="EL271" s="371"/>
      <c r="EM271" s="371"/>
      <c r="EN271" s="371"/>
      <c r="EO271" s="371"/>
      <c r="EP271" s="371"/>
      <c r="EQ271" s="371"/>
      <c r="ER271" s="371"/>
      <c r="ES271" s="371"/>
      <c r="ET271" s="371"/>
      <c r="EU271" s="371"/>
      <c r="EV271" s="371"/>
      <c r="EW271" s="371"/>
      <c r="EX271" s="371"/>
      <c r="EY271" s="371"/>
      <c r="EZ271" s="371"/>
      <c r="FA271" s="371"/>
      <c r="FB271" s="371"/>
      <c r="FC271" s="371"/>
      <c r="FD271" s="371"/>
      <c r="FE271" s="371"/>
      <c r="FF271" s="371"/>
      <c r="FG271" s="371"/>
      <c r="FH271" s="371"/>
      <c r="FI271" s="371"/>
      <c r="FJ271" s="371"/>
      <c r="FK271" s="371"/>
      <c r="FL271" s="371"/>
      <c r="FM271" s="371"/>
      <c r="FN271" s="371"/>
      <c r="FO271" s="371"/>
      <c r="FP271" s="371"/>
      <c r="FQ271" s="371"/>
      <c r="FR271" s="371"/>
      <c r="FS271" s="371"/>
      <c r="FT271" s="371"/>
      <c r="FU271" s="371"/>
      <c r="FV271" s="371"/>
      <c r="FW271" s="371"/>
      <c r="FX271" s="371"/>
      <c r="FY271" s="371"/>
      <c r="FZ271" s="371"/>
      <c r="GA271" s="371"/>
      <c r="GB271" s="371"/>
      <c r="GC271" s="371"/>
    </row>
    <row r="272" spans="1:185" s="10" customFormat="1" ht="12.75" customHeight="1">
      <c r="A272" s="684"/>
      <c r="B272" s="667" t="s">
        <v>493</v>
      </c>
      <c r="C272" s="668">
        <v>7.77</v>
      </c>
      <c r="D272" s="669"/>
      <c r="E272" s="669"/>
      <c r="F272" s="670"/>
      <c r="G272" s="671">
        <v>370</v>
      </c>
      <c r="H272" s="675">
        <v>2720</v>
      </c>
      <c r="I272" s="689">
        <v>104000</v>
      </c>
      <c r="J272" s="669">
        <v>90</v>
      </c>
      <c r="K272" s="672" t="s">
        <v>133</v>
      </c>
      <c r="L272" s="673">
        <v>94.9</v>
      </c>
      <c r="M272" s="674">
        <v>200</v>
      </c>
      <c r="N272" s="688">
        <v>5040</v>
      </c>
      <c r="O272" s="669">
        <v>37.6</v>
      </c>
      <c r="P272" s="678">
        <v>76</v>
      </c>
      <c r="Q272" s="676">
        <v>94</v>
      </c>
      <c r="R272" s="669">
        <v>2</v>
      </c>
      <c r="S272" s="688">
        <v>2250</v>
      </c>
      <c r="T272" s="686">
        <v>61</v>
      </c>
      <c r="U272" s="687">
        <v>110</v>
      </c>
      <c r="V272" s="688">
        <v>2630</v>
      </c>
      <c r="W272" s="673">
        <v>13</v>
      </c>
      <c r="X272" s="370"/>
      <c r="Y272" s="371"/>
      <c r="Z272" s="371"/>
      <c r="AA272" s="371"/>
      <c r="AB272" s="371"/>
      <c r="AC272" s="371"/>
      <c r="AD272" s="371"/>
      <c r="AE272" s="371"/>
      <c r="AF272" s="371"/>
      <c r="AG272" s="371"/>
      <c r="AH272" s="371"/>
      <c r="AI272" s="371"/>
      <c r="AJ272" s="371"/>
      <c r="AK272" s="371"/>
      <c r="AL272" s="371"/>
      <c r="AM272" s="371"/>
      <c r="AN272" s="371"/>
      <c r="AO272" s="371"/>
      <c r="AP272" s="371"/>
      <c r="AQ272" s="371"/>
      <c r="AR272" s="371"/>
      <c r="AS272" s="371"/>
      <c r="AT272" s="371"/>
      <c r="AU272" s="371"/>
      <c r="AV272" s="371"/>
      <c r="AW272" s="371"/>
      <c r="AX272" s="371"/>
      <c r="AY272" s="371"/>
      <c r="AZ272" s="371"/>
      <c r="BA272" s="371"/>
      <c r="BB272" s="371"/>
      <c r="BC272" s="371"/>
      <c r="BD272" s="371"/>
      <c r="BE272" s="371"/>
      <c r="BF272" s="371"/>
      <c r="BG272" s="371"/>
      <c r="BH272" s="371"/>
      <c r="BI272" s="371"/>
      <c r="BJ272" s="371"/>
      <c r="BK272" s="371"/>
      <c r="BL272" s="371"/>
      <c r="BM272" s="371"/>
      <c r="BN272" s="371"/>
      <c r="BO272" s="371"/>
      <c r="BP272" s="371"/>
      <c r="BQ272" s="371"/>
      <c r="BR272" s="371"/>
      <c r="BS272" s="371"/>
      <c r="BT272" s="371"/>
      <c r="BU272" s="371"/>
      <c r="BV272" s="371"/>
      <c r="BW272" s="371"/>
      <c r="BX272" s="371"/>
      <c r="BY272" s="371"/>
      <c r="BZ272" s="371"/>
      <c r="CA272" s="371"/>
      <c r="CB272" s="371"/>
      <c r="CC272" s="371"/>
      <c r="CD272" s="371"/>
      <c r="CE272" s="371"/>
      <c r="CF272" s="371"/>
      <c r="CG272" s="371"/>
      <c r="CH272" s="371"/>
      <c r="CI272" s="371"/>
      <c r="CJ272" s="371"/>
      <c r="CK272" s="371"/>
      <c r="CL272" s="371"/>
      <c r="CM272" s="371"/>
      <c r="CN272" s="371"/>
      <c r="CO272" s="371"/>
      <c r="CP272" s="371"/>
      <c r="CQ272" s="371"/>
      <c r="CR272" s="371"/>
      <c r="CS272" s="371"/>
      <c r="CT272" s="371"/>
      <c r="CU272" s="371"/>
      <c r="CV272" s="371"/>
      <c r="CW272" s="371"/>
      <c r="CX272" s="371"/>
      <c r="CY272" s="371"/>
      <c r="CZ272" s="371"/>
      <c r="DA272" s="371"/>
      <c r="DB272" s="371"/>
      <c r="DC272" s="371"/>
      <c r="DD272" s="371"/>
      <c r="DE272" s="371"/>
      <c r="DF272" s="371"/>
      <c r="DG272" s="371"/>
      <c r="DH272" s="371"/>
      <c r="DI272" s="371"/>
      <c r="DJ272" s="371"/>
      <c r="DK272" s="371"/>
      <c r="DL272" s="371"/>
      <c r="DM272" s="371"/>
      <c r="DN272" s="371"/>
      <c r="DO272" s="371"/>
      <c r="DP272" s="371"/>
      <c r="DQ272" s="371"/>
      <c r="DR272" s="371"/>
      <c r="DS272" s="371"/>
      <c r="DT272" s="371"/>
      <c r="DU272" s="371"/>
      <c r="DV272" s="371"/>
      <c r="DW272" s="371"/>
      <c r="DX272" s="371"/>
      <c r="DY272" s="371"/>
      <c r="DZ272" s="371"/>
      <c r="EA272" s="371"/>
      <c r="EB272" s="371"/>
      <c r="EC272" s="371"/>
      <c r="ED272" s="371"/>
      <c r="EE272" s="371"/>
      <c r="EF272" s="371"/>
      <c r="EG272" s="371"/>
      <c r="EH272" s="371"/>
      <c r="EI272" s="371"/>
      <c r="EJ272" s="371"/>
      <c r="EK272" s="371"/>
      <c r="EL272" s="371"/>
      <c r="EM272" s="371"/>
      <c r="EN272" s="371"/>
      <c r="EO272" s="371"/>
      <c r="EP272" s="371"/>
      <c r="EQ272" s="371"/>
      <c r="ER272" s="371"/>
      <c r="ES272" s="371"/>
      <c r="ET272" s="371"/>
      <c r="EU272" s="371"/>
      <c r="EV272" s="371"/>
      <c r="EW272" s="371"/>
      <c r="EX272" s="371"/>
      <c r="EY272" s="371"/>
      <c r="EZ272" s="371"/>
      <c r="FA272" s="371"/>
      <c r="FB272" s="371"/>
      <c r="FC272" s="371"/>
      <c r="FD272" s="371"/>
      <c r="FE272" s="371"/>
      <c r="FF272" s="371"/>
      <c r="FG272" s="371"/>
      <c r="FH272" s="371"/>
      <c r="FI272" s="371"/>
      <c r="FJ272" s="371"/>
      <c r="FK272" s="371"/>
      <c r="FL272" s="371"/>
      <c r="FM272" s="371"/>
      <c r="FN272" s="371"/>
      <c r="FO272" s="371"/>
      <c r="FP272" s="371"/>
      <c r="FQ272" s="371"/>
      <c r="FR272" s="371"/>
      <c r="FS272" s="371"/>
      <c r="FT272" s="371"/>
      <c r="FU272" s="371"/>
      <c r="FV272" s="371"/>
      <c r="FW272" s="371"/>
      <c r="FX272" s="371"/>
      <c r="FY272" s="371"/>
      <c r="FZ272" s="371"/>
      <c r="GA272" s="371"/>
      <c r="GB272" s="371"/>
      <c r="GC272" s="371"/>
    </row>
    <row r="273" spans="1:185" s="10" customFormat="1" ht="12.75" customHeight="1">
      <c r="A273" s="684"/>
      <c r="B273" s="673" t="s">
        <v>504</v>
      </c>
      <c r="C273" s="672">
        <v>7.96</v>
      </c>
      <c r="D273" s="669"/>
      <c r="E273" s="669"/>
      <c r="F273" s="670"/>
      <c r="G273" s="672" t="s">
        <v>197</v>
      </c>
      <c r="H273" s="675">
        <v>2890</v>
      </c>
      <c r="I273" s="689">
        <v>652000</v>
      </c>
      <c r="J273" s="690">
        <v>6800</v>
      </c>
      <c r="K273" s="672" t="s">
        <v>133</v>
      </c>
      <c r="L273" s="673">
        <v>142</v>
      </c>
      <c r="M273" s="672">
        <v>170</v>
      </c>
      <c r="N273" s="691">
        <v>4170</v>
      </c>
      <c r="O273" s="671">
        <v>36.200000000000003</v>
      </c>
      <c r="P273" s="678">
        <v>57</v>
      </c>
      <c r="Q273" s="676">
        <v>79</v>
      </c>
      <c r="R273" s="668">
        <v>1.2</v>
      </c>
      <c r="S273" s="688">
        <v>1350</v>
      </c>
      <c r="T273" s="692">
        <v>59.4</v>
      </c>
      <c r="U273" s="687">
        <v>115</v>
      </c>
      <c r="V273" s="688">
        <v>1950</v>
      </c>
      <c r="W273" s="672">
        <v>6</v>
      </c>
      <c r="X273" s="370"/>
      <c r="Y273" s="371"/>
      <c r="Z273" s="371"/>
      <c r="AA273" s="371"/>
      <c r="AB273" s="371"/>
      <c r="AC273" s="371"/>
      <c r="AD273" s="371"/>
      <c r="AE273" s="371"/>
      <c r="AF273" s="371"/>
      <c r="AG273" s="371"/>
      <c r="AH273" s="371"/>
      <c r="AI273" s="371"/>
      <c r="AJ273" s="371"/>
      <c r="AK273" s="371"/>
      <c r="AL273" s="371"/>
      <c r="AM273" s="371"/>
      <c r="AN273" s="371"/>
      <c r="AO273" s="371"/>
      <c r="AP273" s="371"/>
      <c r="AQ273" s="371"/>
      <c r="AR273" s="371"/>
      <c r="AS273" s="371"/>
      <c r="AT273" s="371"/>
      <c r="AU273" s="371"/>
      <c r="AV273" s="371"/>
      <c r="AW273" s="371"/>
      <c r="AX273" s="371"/>
      <c r="AY273" s="371"/>
      <c r="AZ273" s="371"/>
      <c r="BA273" s="371"/>
      <c r="BB273" s="371"/>
      <c r="BC273" s="371"/>
      <c r="BD273" s="371"/>
      <c r="BE273" s="371"/>
      <c r="BF273" s="371"/>
      <c r="BG273" s="371"/>
      <c r="BH273" s="371"/>
      <c r="BI273" s="371"/>
      <c r="BJ273" s="371"/>
      <c r="BK273" s="371"/>
      <c r="BL273" s="371"/>
      <c r="BM273" s="371"/>
      <c r="BN273" s="371"/>
      <c r="BO273" s="371"/>
      <c r="BP273" s="371"/>
      <c r="BQ273" s="371"/>
      <c r="BR273" s="371"/>
      <c r="BS273" s="371"/>
      <c r="BT273" s="371"/>
      <c r="BU273" s="371"/>
      <c r="BV273" s="371"/>
      <c r="BW273" s="371"/>
      <c r="BX273" s="371"/>
      <c r="BY273" s="371"/>
      <c r="BZ273" s="371"/>
      <c r="CA273" s="371"/>
      <c r="CB273" s="371"/>
      <c r="CC273" s="371"/>
      <c r="CD273" s="371"/>
      <c r="CE273" s="371"/>
      <c r="CF273" s="371"/>
      <c r="CG273" s="371"/>
      <c r="CH273" s="371"/>
      <c r="CI273" s="371"/>
      <c r="CJ273" s="371"/>
      <c r="CK273" s="371"/>
      <c r="CL273" s="371"/>
      <c r="CM273" s="371"/>
      <c r="CN273" s="371"/>
      <c r="CO273" s="371"/>
      <c r="CP273" s="371"/>
      <c r="CQ273" s="371"/>
      <c r="CR273" s="371"/>
      <c r="CS273" s="371"/>
      <c r="CT273" s="371"/>
      <c r="CU273" s="371"/>
      <c r="CV273" s="371"/>
      <c r="CW273" s="371"/>
      <c r="CX273" s="371"/>
      <c r="CY273" s="371"/>
      <c r="CZ273" s="371"/>
      <c r="DA273" s="371"/>
      <c r="DB273" s="371"/>
      <c r="DC273" s="371"/>
      <c r="DD273" s="371"/>
      <c r="DE273" s="371"/>
      <c r="DF273" s="371"/>
      <c r="DG273" s="371"/>
      <c r="DH273" s="371"/>
      <c r="DI273" s="371"/>
      <c r="DJ273" s="371"/>
      <c r="DK273" s="371"/>
      <c r="DL273" s="371"/>
      <c r="DM273" s="371"/>
      <c r="DN273" s="371"/>
      <c r="DO273" s="371"/>
      <c r="DP273" s="371"/>
      <c r="DQ273" s="371"/>
      <c r="DR273" s="371"/>
      <c r="DS273" s="371"/>
      <c r="DT273" s="371"/>
      <c r="DU273" s="371"/>
      <c r="DV273" s="371"/>
      <c r="DW273" s="371"/>
      <c r="DX273" s="371"/>
      <c r="DY273" s="371"/>
      <c r="DZ273" s="371"/>
      <c r="EA273" s="371"/>
      <c r="EB273" s="371"/>
      <c r="EC273" s="371"/>
      <c r="ED273" s="371"/>
      <c r="EE273" s="371"/>
      <c r="EF273" s="371"/>
      <c r="EG273" s="371"/>
      <c r="EH273" s="371"/>
      <c r="EI273" s="371"/>
      <c r="EJ273" s="371"/>
      <c r="EK273" s="371"/>
      <c r="EL273" s="371"/>
      <c r="EM273" s="371"/>
      <c r="EN273" s="371"/>
      <c r="EO273" s="371"/>
      <c r="EP273" s="371"/>
      <c r="EQ273" s="371"/>
      <c r="ER273" s="371"/>
      <c r="ES273" s="371"/>
      <c r="ET273" s="371"/>
      <c r="EU273" s="371"/>
      <c r="EV273" s="371"/>
      <c r="EW273" s="371"/>
      <c r="EX273" s="371"/>
      <c r="EY273" s="371"/>
      <c r="EZ273" s="371"/>
      <c r="FA273" s="371"/>
      <c r="FB273" s="371"/>
      <c r="FC273" s="371"/>
      <c r="FD273" s="371"/>
      <c r="FE273" s="371"/>
      <c r="FF273" s="371"/>
      <c r="FG273" s="371"/>
      <c r="FH273" s="371"/>
      <c r="FI273" s="371"/>
      <c r="FJ273" s="371"/>
      <c r="FK273" s="371"/>
      <c r="FL273" s="371"/>
      <c r="FM273" s="371"/>
      <c r="FN273" s="371"/>
      <c r="FO273" s="371"/>
      <c r="FP273" s="371"/>
      <c r="FQ273" s="371"/>
      <c r="FR273" s="371"/>
      <c r="FS273" s="371"/>
      <c r="FT273" s="371"/>
      <c r="FU273" s="371"/>
      <c r="FV273" s="371"/>
      <c r="FW273" s="371"/>
      <c r="FX273" s="371"/>
      <c r="FY273" s="371"/>
      <c r="FZ273" s="371"/>
      <c r="GA273" s="371"/>
      <c r="GB273" s="371"/>
      <c r="GC273" s="371"/>
    </row>
    <row r="274" spans="1:185" s="452" customFormat="1" ht="7.5" customHeight="1">
      <c r="A274" s="540"/>
      <c r="B274" s="634"/>
      <c r="C274" s="635"/>
      <c r="D274" s="597"/>
      <c r="E274" s="597"/>
      <c r="F274" s="636"/>
      <c r="G274" s="661"/>
      <c r="H274" s="490"/>
      <c r="I274" s="479"/>
      <c r="J274" s="637"/>
      <c r="K274" s="558"/>
      <c r="L274" s="634"/>
      <c r="M274" s="512"/>
      <c r="N274" s="606"/>
      <c r="O274" s="630"/>
      <c r="P274" s="659"/>
      <c r="Q274" s="478"/>
      <c r="R274" s="543"/>
      <c r="S274" s="505"/>
      <c r="T274" s="542"/>
      <c r="U274" s="491"/>
      <c r="V274" s="491"/>
      <c r="W274" s="543"/>
      <c r="X274" s="370"/>
      <c r="Y274" s="451"/>
      <c r="Z274" s="451"/>
      <c r="AA274" s="451"/>
      <c r="AB274" s="451"/>
      <c r="AC274" s="451"/>
      <c r="AD274" s="451"/>
      <c r="AE274" s="451"/>
      <c r="AF274" s="451"/>
      <c r="AG274" s="451"/>
      <c r="AH274" s="451"/>
      <c r="AI274" s="451"/>
      <c r="AJ274" s="451"/>
      <c r="AK274" s="451"/>
      <c r="AL274" s="451"/>
      <c r="AM274" s="451"/>
      <c r="AN274" s="451"/>
      <c r="AO274" s="451"/>
      <c r="AP274" s="451"/>
      <c r="AQ274" s="451"/>
      <c r="AR274" s="451"/>
      <c r="AS274" s="451"/>
      <c r="AT274" s="451"/>
      <c r="AU274" s="451"/>
      <c r="AV274" s="451"/>
      <c r="AW274" s="451"/>
      <c r="AX274" s="451"/>
      <c r="AY274" s="451"/>
      <c r="AZ274" s="451"/>
      <c r="BA274" s="451"/>
      <c r="BB274" s="451"/>
      <c r="BC274" s="451"/>
      <c r="BD274" s="451"/>
      <c r="BE274" s="451"/>
      <c r="BF274" s="451"/>
      <c r="BG274" s="451"/>
      <c r="BH274" s="451"/>
      <c r="BI274" s="451"/>
      <c r="BJ274" s="451"/>
      <c r="BK274" s="451"/>
      <c r="BL274" s="451"/>
      <c r="BM274" s="451"/>
      <c r="BN274" s="451"/>
      <c r="BO274" s="451"/>
      <c r="BP274" s="451"/>
      <c r="BQ274" s="451"/>
      <c r="BR274" s="451"/>
      <c r="BS274" s="451"/>
      <c r="BT274" s="451"/>
      <c r="BU274" s="451"/>
      <c r="BV274" s="451"/>
      <c r="BW274" s="451"/>
      <c r="BX274" s="451"/>
      <c r="BY274" s="451"/>
      <c r="BZ274" s="451"/>
      <c r="CA274" s="451"/>
      <c r="CB274" s="451"/>
      <c r="CC274" s="451"/>
      <c r="CD274" s="451"/>
      <c r="CE274" s="451"/>
      <c r="CF274" s="451"/>
      <c r="CG274" s="451"/>
      <c r="CH274" s="451"/>
      <c r="CI274" s="451"/>
      <c r="CJ274" s="451"/>
      <c r="CK274" s="451"/>
      <c r="CL274" s="451"/>
      <c r="CM274" s="451"/>
      <c r="CN274" s="451"/>
      <c r="CO274" s="451"/>
      <c r="CP274" s="451"/>
      <c r="CQ274" s="451"/>
      <c r="CR274" s="451"/>
      <c r="CS274" s="451"/>
      <c r="CT274" s="451"/>
      <c r="CU274" s="451"/>
      <c r="CV274" s="451"/>
      <c r="CW274" s="451"/>
      <c r="CX274" s="451"/>
      <c r="CY274" s="451"/>
      <c r="CZ274" s="451"/>
      <c r="DA274" s="451"/>
      <c r="DB274" s="451"/>
      <c r="DC274" s="451"/>
      <c r="DD274" s="451"/>
      <c r="DE274" s="451"/>
      <c r="DF274" s="451"/>
      <c r="DG274" s="451"/>
      <c r="DH274" s="451"/>
      <c r="DI274" s="451"/>
      <c r="DJ274" s="451"/>
      <c r="DK274" s="451"/>
      <c r="DL274" s="451"/>
      <c r="DM274" s="451"/>
      <c r="DN274" s="451"/>
      <c r="DO274" s="451"/>
      <c r="DP274" s="451"/>
      <c r="DQ274" s="451"/>
      <c r="DR274" s="451"/>
      <c r="DS274" s="451"/>
      <c r="DT274" s="451"/>
      <c r="DU274" s="451"/>
      <c r="DV274" s="451"/>
      <c r="DW274" s="451"/>
      <c r="DX274" s="451"/>
      <c r="DY274" s="451"/>
      <c r="DZ274" s="451"/>
      <c r="EA274" s="451"/>
      <c r="EB274" s="451"/>
      <c r="EC274" s="451"/>
      <c r="ED274" s="451"/>
      <c r="EE274" s="451"/>
      <c r="EF274" s="451"/>
      <c r="EG274" s="451"/>
      <c r="EH274" s="451"/>
      <c r="EI274" s="451"/>
      <c r="EJ274" s="451"/>
      <c r="EK274" s="451"/>
      <c r="EL274" s="451"/>
      <c r="EM274" s="451"/>
      <c r="EN274" s="451"/>
      <c r="EO274" s="451"/>
      <c r="EP274" s="451"/>
      <c r="EQ274" s="451"/>
      <c r="ER274" s="451"/>
      <c r="ES274" s="451"/>
      <c r="ET274" s="451"/>
      <c r="EU274" s="451"/>
      <c r="EV274" s="451"/>
      <c r="EW274" s="451"/>
      <c r="EX274" s="451"/>
      <c r="EY274" s="451"/>
      <c r="EZ274" s="451"/>
      <c r="FA274" s="451"/>
      <c r="FB274" s="451"/>
      <c r="FC274" s="451"/>
      <c r="FD274" s="451"/>
      <c r="FE274" s="451"/>
      <c r="FF274" s="451"/>
      <c r="FG274" s="451"/>
      <c r="FH274" s="451"/>
      <c r="FI274" s="451"/>
      <c r="FJ274" s="451"/>
      <c r="FK274" s="451"/>
      <c r="FL274" s="451"/>
      <c r="FM274" s="451"/>
      <c r="FN274" s="451"/>
      <c r="FO274" s="451"/>
      <c r="FP274" s="451"/>
      <c r="FQ274" s="451"/>
      <c r="FR274" s="451"/>
      <c r="FS274" s="451"/>
      <c r="FT274" s="451"/>
      <c r="FU274" s="451"/>
      <c r="FV274" s="451"/>
      <c r="FW274" s="451"/>
      <c r="FX274" s="451"/>
      <c r="FY274" s="451"/>
      <c r="FZ274" s="451"/>
      <c r="GA274" s="451"/>
      <c r="GB274" s="451"/>
      <c r="GC274" s="451"/>
    </row>
    <row r="275" spans="1:185" s="10" customFormat="1" ht="13.5">
      <c r="A275" s="563" t="s">
        <v>48</v>
      </c>
      <c r="B275" s="111" t="s">
        <v>200</v>
      </c>
      <c r="C275" s="177">
        <v>9.15</v>
      </c>
      <c r="D275" s="209"/>
      <c r="E275" s="209"/>
      <c r="F275" s="566"/>
      <c r="G275" s="660">
        <v>2100</v>
      </c>
      <c r="H275" s="177">
        <v>9.3000000000000007</v>
      </c>
      <c r="I275" s="638">
        <v>90</v>
      </c>
      <c r="J275" s="54">
        <v>330</v>
      </c>
      <c r="K275" s="117">
        <v>21</v>
      </c>
      <c r="L275" s="65">
        <v>24.7</v>
      </c>
      <c r="M275" s="508">
        <v>300</v>
      </c>
      <c r="N275" s="54">
        <v>330</v>
      </c>
      <c r="O275" s="124">
        <v>1.44</v>
      </c>
      <c r="P275" s="117" t="s">
        <v>529</v>
      </c>
      <c r="Q275" s="68" t="s">
        <v>530</v>
      </c>
      <c r="R275" s="54" t="s">
        <v>140</v>
      </c>
      <c r="S275" s="508">
        <v>370</v>
      </c>
      <c r="T275" s="54">
        <v>0.2</v>
      </c>
      <c r="U275" s="481">
        <v>50</v>
      </c>
      <c r="V275" s="54">
        <v>161</v>
      </c>
      <c r="W275" s="65" t="s">
        <v>140</v>
      </c>
      <c r="X275" s="370"/>
      <c r="Y275" s="371"/>
      <c r="Z275" s="371"/>
      <c r="AA275" s="371"/>
      <c r="AB275" s="371"/>
      <c r="AC275" s="371"/>
      <c r="AD275" s="371"/>
      <c r="AE275" s="371"/>
      <c r="AF275" s="371"/>
      <c r="AG275" s="371"/>
      <c r="AH275" s="371"/>
      <c r="AI275" s="371"/>
      <c r="AJ275" s="371"/>
      <c r="AK275" s="371"/>
      <c r="AL275" s="371"/>
      <c r="AM275" s="371"/>
      <c r="AN275" s="371"/>
      <c r="AO275" s="371"/>
      <c r="AP275" s="371"/>
      <c r="AQ275" s="371"/>
      <c r="AR275" s="371"/>
      <c r="AS275" s="371"/>
      <c r="AT275" s="371"/>
      <c r="AU275" s="371"/>
      <c r="AV275" s="371"/>
      <c r="AW275" s="371"/>
      <c r="AX275" s="371"/>
      <c r="AY275" s="371"/>
      <c r="AZ275" s="371"/>
      <c r="BA275" s="371"/>
      <c r="BB275" s="371"/>
      <c r="BC275" s="371"/>
      <c r="BD275" s="371"/>
      <c r="BE275" s="371"/>
      <c r="BF275" s="371"/>
      <c r="BG275" s="371"/>
      <c r="BH275" s="371"/>
      <c r="BI275" s="371"/>
      <c r="BJ275" s="371"/>
      <c r="BK275" s="371"/>
      <c r="BL275" s="371"/>
      <c r="BM275" s="371"/>
      <c r="BN275" s="371"/>
      <c r="BO275" s="371"/>
      <c r="BP275" s="371"/>
      <c r="BQ275" s="371"/>
      <c r="BR275" s="371"/>
      <c r="BS275" s="371"/>
      <c r="BT275" s="371"/>
      <c r="BU275" s="371"/>
      <c r="BV275" s="371"/>
      <c r="BW275" s="371"/>
      <c r="BX275" s="371"/>
      <c r="BY275" s="371"/>
      <c r="BZ275" s="371"/>
      <c r="CA275" s="371"/>
      <c r="CB275" s="371"/>
      <c r="CC275" s="371"/>
      <c r="CD275" s="371"/>
      <c r="CE275" s="371"/>
      <c r="CF275" s="371"/>
      <c r="CG275" s="371"/>
      <c r="CH275" s="371"/>
      <c r="CI275" s="371"/>
      <c r="CJ275" s="371"/>
      <c r="CK275" s="371"/>
      <c r="CL275" s="371"/>
      <c r="CM275" s="371"/>
      <c r="CN275" s="371"/>
      <c r="CO275" s="371"/>
      <c r="CP275" s="371"/>
      <c r="CQ275" s="371"/>
      <c r="CR275" s="371"/>
      <c r="CS275" s="371"/>
      <c r="CT275" s="371"/>
      <c r="CU275" s="371"/>
      <c r="CV275" s="371"/>
      <c r="CW275" s="371"/>
      <c r="CX275" s="371"/>
      <c r="CY275" s="371"/>
      <c r="CZ275" s="371"/>
      <c r="DA275" s="371"/>
      <c r="DB275" s="371"/>
      <c r="DC275" s="371"/>
      <c r="DD275" s="371"/>
      <c r="DE275" s="371"/>
      <c r="DF275" s="371"/>
      <c r="DG275" s="371"/>
      <c r="DH275" s="371"/>
      <c r="DI275" s="371"/>
      <c r="DJ275" s="371"/>
      <c r="DK275" s="371"/>
      <c r="DL275" s="371"/>
      <c r="DM275" s="371"/>
      <c r="DN275" s="371"/>
      <c r="DO275" s="371"/>
      <c r="DP275" s="371"/>
      <c r="DQ275" s="371"/>
      <c r="DR275" s="371"/>
      <c r="DS275" s="371"/>
      <c r="DT275" s="371"/>
      <c r="DU275" s="371"/>
      <c r="DV275" s="371"/>
      <c r="DW275" s="371"/>
      <c r="DX275" s="371"/>
      <c r="DY275" s="371"/>
      <c r="DZ275" s="371"/>
      <c r="EA275" s="371"/>
      <c r="EB275" s="371"/>
      <c r="EC275" s="371"/>
      <c r="ED275" s="371"/>
      <c r="EE275" s="371"/>
      <c r="EF275" s="371"/>
      <c r="EG275" s="371"/>
      <c r="EH275" s="371"/>
      <c r="EI275" s="371"/>
      <c r="EJ275" s="371"/>
      <c r="EK275" s="371"/>
      <c r="EL275" s="371"/>
      <c r="EM275" s="371"/>
      <c r="EN275" s="371"/>
      <c r="EO275" s="371"/>
      <c r="EP275" s="371"/>
      <c r="EQ275" s="371"/>
      <c r="ER275" s="371"/>
      <c r="ES275" s="371"/>
      <c r="ET275" s="371"/>
      <c r="EU275" s="371"/>
      <c r="EV275" s="371"/>
      <c r="EW275" s="371"/>
      <c r="EX275" s="371"/>
      <c r="EY275" s="371"/>
      <c r="EZ275" s="371"/>
      <c r="FA275" s="371"/>
      <c r="FB275" s="371"/>
      <c r="FC275" s="371"/>
      <c r="FD275" s="371"/>
      <c r="FE275" s="371"/>
      <c r="FF275" s="371"/>
      <c r="FG275" s="371"/>
      <c r="FH275" s="371"/>
      <c r="FI275" s="371"/>
      <c r="FJ275" s="371"/>
      <c r="FK275" s="371"/>
      <c r="FL275" s="371"/>
      <c r="FM275" s="371"/>
      <c r="FN275" s="371"/>
      <c r="FO275" s="371"/>
      <c r="FP275" s="371"/>
      <c r="FQ275" s="371"/>
      <c r="FR275" s="371"/>
      <c r="FS275" s="371"/>
      <c r="FT275" s="371"/>
      <c r="FU275" s="371"/>
      <c r="FV275" s="371"/>
      <c r="FW275" s="371"/>
      <c r="FX275" s="371"/>
      <c r="FY275" s="371"/>
      <c r="FZ275" s="371"/>
      <c r="GA275" s="371"/>
      <c r="GB275" s="371"/>
      <c r="GC275" s="371"/>
    </row>
    <row r="276" spans="1:185" s="10" customFormat="1" ht="13.5">
      <c r="A276" s="84"/>
      <c r="B276" s="111" t="s">
        <v>198</v>
      </c>
      <c r="C276" s="177">
        <v>9.0500000000000007</v>
      </c>
      <c r="D276" s="209"/>
      <c r="E276" s="209"/>
      <c r="F276" s="566"/>
      <c r="G276" s="660">
        <v>2000</v>
      </c>
      <c r="H276" s="177">
        <v>10.8</v>
      </c>
      <c r="I276" s="177">
        <v>50</v>
      </c>
      <c r="J276" s="54">
        <v>950</v>
      </c>
      <c r="K276" s="117">
        <v>348</v>
      </c>
      <c r="L276" s="65">
        <v>34.700000000000003</v>
      </c>
      <c r="M276" s="508">
        <v>300</v>
      </c>
      <c r="N276" s="54">
        <v>320</v>
      </c>
      <c r="O276" s="124">
        <v>1.41</v>
      </c>
      <c r="P276" s="117" t="s">
        <v>529</v>
      </c>
      <c r="Q276" s="68" t="s">
        <v>530</v>
      </c>
      <c r="R276" s="54" t="s">
        <v>140</v>
      </c>
      <c r="S276" s="508">
        <v>310</v>
      </c>
      <c r="T276" s="54">
        <v>0.16</v>
      </c>
      <c r="U276" s="54">
        <v>19</v>
      </c>
      <c r="V276" s="54">
        <v>187</v>
      </c>
      <c r="W276" s="65" t="s">
        <v>140</v>
      </c>
      <c r="X276" s="370"/>
      <c r="Y276" s="371"/>
      <c r="Z276" s="371"/>
      <c r="AA276" s="371"/>
      <c r="AB276" s="371"/>
      <c r="AC276" s="371"/>
      <c r="AD276" s="371"/>
      <c r="AE276" s="371"/>
      <c r="AF276" s="371"/>
      <c r="AG276" s="371"/>
      <c r="AH276" s="371"/>
      <c r="AI276" s="371"/>
      <c r="AJ276" s="371"/>
      <c r="AK276" s="371"/>
      <c r="AL276" s="371"/>
      <c r="AM276" s="371"/>
      <c r="AN276" s="371"/>
      <c r="AO276" s="371"/>
      <c r="AP276" s="371"/>
      <c r="AQ276" s="371"/>
      <c r="AR276" s="371"/>
      <c r="AS276" s="371"/>
      <c r="AT276" s="371"/>
      <c r="AU276" s="371"/>
      <c r="AV276" s="371"/>
      <c r="AW276" s="371"/>
      <c r="AX276" s="371"/>
      <c r="AY276" s="371"/>
      <c r="AZ276" s="371"/>
      <c r="BA276" s="371"/>
      <c r="BB276" s="371"/>
      <c r="BC276" s="371"/>
      <c r="BD276" s="371"/>
      <c r="BE276" s="371"/>
      <c r="BF276" s="371"/>
      <c r="BG276" s="371"/>
      <c r="BH276" s="371"/>
      <c r="BI276" s="371"/>
      <c r="BJ276" s="371"/>
      <c r="BK276" s="371"/>
      <c r="BL276" s="371"/>
      <c r="BM276" s="371"/>
      <c r="BN276" s="371"/>
      <c r="BO276" s="371"/>
      <c r="BP276" s="371"/>
      <c r="BQ276" s="371"/>
      <c r="BR276" s="371"/>
      <c r="BS276" s="371"/>
      <c r="BT276" s="371"/>
      <c r="BU276" s="371"/>
      <c r="BV276" s="371"/>
      <c r="BW276" s="371"/>
      <c r="BX276" s="371"/>
      <c r="BY276" s="371"/>
      <c r="BZ276" s="371"/>
      <c r="CA276" s="371"/>
      <c r="CB276" s="371"/>
      <c r="CC276" s="371"/>
      <c r="CD276" s="371"/>
      <c r="CE276" s="371"/>
      <c r="CF276" s="371"/>
      <c r="CG276" s="371"/>
      <c r="CH276" s="371"/>
      <c r="CI276" s="371"/>
      <c r="CJ276" s="371"/>
      <c r="CK276" s="371"/>
      <c r="CL276" s="371"/>
      <c r="CM276" s="371"/>
      <c r="CN276" s="371"/>
      <c r="CO276" s="371"/>
      <c r="CP276" s="371"/>
      <c r="CQ276" s="371"/>
      <c r="CR276" s="371"/>
      <c r="CS276" s="371"/>
      <c r="CT276" s="371"/>
      <c r="CU276" s="371"/>
      <c r="CV276" s="371"/>
      <c r="CW276" s="371"/>
      <c r="CX276" s="371"/>
      <c r="CY276" s="371"/>
      <c r="CZ276" s="371"/>
      <c r="DA276" s="371"/>
      <c r="DB276" s="371"/>
      <c r="DC276" s="371"/>
      <c r="DD276" s="371"/>
      <c r="DE276" s="371"/>
      <c r="DF276" s="371"/>
      <c r="DG276" s="371"/>
      <c r="DH276" s="371"/>
      <c r="DI276" s="371"/>
      <c r="DJ276" s="371"/>
      <c r="DK276" s="371"/>
      <c r="DL276" s="371"/>
      <c r="DM276" s="371"/>
      <c r="DN276" s="371"/>
      <c r="DO276" s="371"/>
      <c r="DP276" s="371"/>
      <c r="DQ276" s="371"/>
      <c r="DR276" s="371"/>
      <c r="DS276" s="371"/>
      <c r="DT276" s="371"/>
      <c r="DU276" s="371"/>
      <c r="DV276" s="371"/>
      <c r="DW276" s="371"/>
      <c r="DX276" s="371"/>
      <c r="DY276" s="371"/>
      <c r="DZ276" s="371"/>
      <c r="EA276" s="371"/>
      <c r="EB276" s="371"/>
      <c r="EC276" s="371"/>
      <c r="ED276" s="371"/>
      <c r="EE276" s="371"/>
      <c r="EF276" s="371"/>
      <c r="EG276" s="371"/>
      <c r="EH276" s="371"/>
      <c r="EI276" s="371"/>
      <c r="EJ276" s="371"/>
      <c r="EK276" s="371"/>
      <c r="EL276" s="371"/>
      <c r="EM276" s="371"/>
      <c r="EN276" s="371"/>
      <c r="EO276" s="371"/>
      <c r="EP276" s="371"/>
      <c r="EQ276" s="371"/>
      <c r="ER276" s="371"/>
      <c r="ES276" s="371"/>
      <c r="ET276" s="371"/>
      <c r="EU276" s="371"/>
      <c r="EV276" s="371"/>
      <c r="EW276" s="371"/>
      <c r="EX276" s="371"/>
      <c r="EY276" s="371"/>
      <c r="EZ276" s="371"/>
      <c r="FA276" s="371"/>
      <c r="FB276" s="371"/>
      <c r="FC276" s="371"/>
      <c r="FD276" s="371"/>
      <c r="FE276" s="371"/>
      <c r="FF276" s="371"/>
      <c r="FG276" s="371"/>
      <c r="FH276" s="371"/>
      <c r="FI276" s="371"/>
      <c r="FJ276" s="371"/>
      <c r="FK276" s="371"/>
      <c r="FL276" s="371"/>
      <c r="FM276" s="371"/>
      <c r="FN276" s="371"/>
      <c r="FO276" s="371"/>
      <c r="FP276" s="371"/>
      <c r="FQ276" s="371"/>
      <c r="FR276" s="371"/>
      <c r="FS276" s="371"/>
      <c r="FT276" s="371"/>
      <c r="FU276" s="371"/>
      <c r="FV276" s="371"/>
      <c r="FW276" s="371"/>
      <c r="FX276" s="371"/>
      <c r="FY276" s="371"/>
      <c r="FZ276" s="371"/>
      <c r="GA276" s="371"/>
      <c r="GB276" s="371"/>
      <c r="GC276" s="371"/>
    </row>
    <row r="277" spans="1:185" s="10" customFormat="1" ht="13.5">
      <c r="A277" s="84"/>
      <c r="B277" s="111" t="s">
        <v>201</v>
      </c>
      <c r="C277" s="177">
        <v>9.02</v>
      </c>
      <c r="D277" s="209"/>
      <c r="E277" s="209"/>
      <c r="F277" s="566"/>
      <c r="G277" s="660">
        <v>2200</v>
      </c>
      <c r="H277" s="177">
        <v>8.9</v>
      </c>
      <c r="I277" s="177">
        <v>140</v>
      </c>
      <c r="J277" s="54">
        <v>80</v>
      </c>
      <c r="K277" s="117">
        <v>261</v>
      </c>
      <c r="L277" s="65">
        <v>24.8</v>
      </c>
      <c r="M277" s="508">
        <v>740</v>
      </c>
      <c r="N277" s="54">
        <v>310</v>
      </c>
      <c r="O277" s="124">
        <v>1.21</v>
      </c>
      <c r="P277" s="117" t="s">
        <v>529</v>
      </c>
      <c r="Q277" s="68" t="s">
        <v>530</v>
      </c>
      <c r="R277" s="54" t="s">
        <v>140</v>
      </c>
      <c r="S277" s="54">
        <v>190</v>
      </c>
      <c r="T277" s="54">
        <v>0.19</v>
      </c>
      <c r="U277" s="54">
        <v>23</v>
      </c>
      <c r="V277" s="508">
        <v>200</v>
      </c>
      <c r="W277" s="65" t="s">
        <v>148</v>
      </c>
      <c r="X277" s="370"/>
      <c r="Y277" s="371"/>
      <c r="Z277" s="371"/>
      <c r="AA277" s="371"/>
      <c r="AB277" s="371"/>
      <c r="AC277" s="371"/>
      <c r="AD277" s="371"/>
      <c r="AE277" s="371"/>
      <c r="AF277" s="371"/>
      <c r="AG277" s="371"/>
      <c r="AH277" s="371"/>
      <c r="AI277" s="371"/>
      <c r="AJ277" s="371"/>
      <c r="AK277" s="371"/>
      <c r="AL277" s="371"/>
      <c r="AM277" s="371"/>
      <c r="AN277" s="371"/>
      <c r="AO277" s="371"/>
      <c r="AP277" s="371"/>
      <c r="AQ277" s="371"/>
      <c r="AR277" s="371"/>
      <c r="AS277" s="371"/>
      <c r="AT277" s="371"/>
      <c r="AU277" s="371"/>
      <c r="AV277" s="371"/>
      <c r="AW277" s="371"/>
      <c r="AX277" s="371"/>
      <c r="AY277" s="371"/>
      <c r="AZ277" s="371"/>
      <c r="BA277" s="371"/>
      <c r="BB277" s="371"/>
      <c r="BC277" s="371"/>
      <c r="BD277" s="371"/>
      <c r="BE277" s="371"/>
      <c r="BF277" s="371"/>
      <c r="BG277" s="371"/>
      <c r="BH277" s="371"/>
      <c r="BI277" s="371"/>
      <c r="BJ277" s="371"/>
      <c r="BK277" s="371"/>
      <c r="BL277" s="371"/>
      <c r="BM277" s="371"/>
      <c r="BN277" s="371"/>
      <c r="BO277" s="371"/>
      <c r="BP277" s="371"/>
      <c r="BQ277" s="371"/>
      <c r="BR277" s="371"/>
      <c r="BS277" s="371"/>
      <c r="BT277" s="371"/>
      <c r="BU277" s="371"/>
      <c r="BV277" s="371"/>
      <c r="BW277" s="371"/>
      <c r="BX277" s="371"/>
      <c r="BY277" s="371"/>
      <c r="BZ277" s="371"/>
      <c r="CA277" s="371"/>
      <c r="CB277" s="371"/>
      <c r="CC277" s="371"/>
      <c r="CD277" s="371"/>
      <c r="CE277" s="371"/>
      <c r="CF277" s="371"/>
      <c r="CG277" s="371"/>
      <c r="CH277" s="371"/>
      <c r="CI277" s="371"/>
      <c r="CJ277" s="371"/>
      <c r="CK277" s="371"/>
      <c r="CL277" s="371"/>
      <c r="CM277" s="371"/>
      <c r="CN277" s="371"/>
      <c r="CO277" s="371"/>
      <c r="CP277" s="371"/>
      <c r="CQ277" s="371"/>
      <c r="CR277" s="371"/>
      <c r="CS277" s="371"/>
      <c r="CT277" s="371"/>
      <c r="CU277" s="371"/>
      <c r="CV277" s="371"/>
      <c r="CW277" s="371"/>
      <c r="CX277" s="371"/>
      <c r="CY277" s="371"/>
      <c r="CZ277" s="371"/>
      <c r="DA277" s="371"/>
      <c r="DB277" s="371"/>
      <c r="DC277" s="371"/>
      <c r="DD277" s="371"/>
      <c r="DE277" s="371"/>
      <c r="DF277" s="371"/>
      <c r="DG277" s="371"/>
      <c r="DH277" s="371"/>
      <c r="DI277" s="371"/>
      <c r="DJ277" s="371"/>
      <c r="DK277" s="371"/>
      <c r="DL277" s="371"/>
      <c r="DM277" s="371"/>
      <c r="DN277" s="371"/>
      <c r="DO277" s="371"/>
      <c r="DP277" s="371"/>
      <c r="DQ277" s="371"/>
      <c r="DR277" s="371"/>
      <c r="DS277" s="371"/>
      <c r="DT277" s="371"/>
      <c r="DU277" s="371"/>
      <c r="DV277" s="371"/>
      <c r="DW277" s="371"/>
      <c r="DX277" s="371"/>
      <c r="DY277" s="371"/>
      <c r="DZ277" s="371"/>
      <c r="EA277" s="371"/>
      <c r="EB277" s="371"/>
      <c r="EC277" s="371"/>
      <c r="ED277" s="371"/>
      <c r="EE277" s="371"/>
      <c r="EF277" s="371"/>
      <c r="EG277" s="371"/>
      <c r="EH277" s="371"/>
      <c r="EI277" s="371"/>
      <c r="EJ277" s="371"/>
      <c r="EK277" s="371"/>
      <c r="EL277" s="371"/>
      <c r="EM277" s="371"/>
      <c r="EN277" s="371"/>
      <c r="EO277" s="371"/>
      <c r="EP277" s="371"/>
      <c r="EQ277" s="371"/>
      <c r="ER277" s="371"/>
      <c r="ES277" s="371"/>
      <c r="ET277" s="371"/>
      <c r="EU277" s="371"/>
      <c r="EV277" s="371"/>
      <c r="EW277" s="371"/>
      <c r="EX277" s="371"/>
      <c r="EY277" s="371"/>
      <c r="EZ277" s="371"/>
      <c r="FA277" s="371"/>
      <c r="FB277" s="371"/>
      <c r="FC277" s="371"/>
      <c r="FD277" s="371"/>
      <c r="FE277" s="371"/>
      <c r="FF277" s="371"/>
      <c r="FG277" s="371"/>
      <c r="FH277" s="371"/>
      <c r="FI277" s="371"/>
      <c r="FJ277" s="371"/>
      <c r="FK277" s="371"/>
      <c r="FL277" s="371"/>
      <c r="FM277" s="371"/>
      <c r="FN277" s="371"/>
      <c r="FO277" s="371"/>
      <c r="FP277" s="371"/>
      <c r="FQ277" s="371"/>
      <c r="FR277" s="371"/>
      <c r="FS277" s="371"/>
      <c r="FT277" s="371"/>
      <c r="FU277" s="371"/>
      <c r="FV277" s="371"/>
      <c r="FW277" s="371"/>
      <c r="FX277" s="371"/>
      <c r="FY277" s="371"/>
      <c r="FZ277" s="371"/>
      <c r="GA277" s="371"/>
      <c r="GB277" s="371"/>
      <c r="GC277" s="371"/>
    </row>
    <row r="278" spans="1:185" s="10" customFormat="1" ht="13.5">
      <c r="A278" s="84"/>
      <c r="B278" s="111" t="s">
        <v>131</v>
      </c>
      <c r="C278" s="177">
        <v>8.69</v>
      </c>
      <c r="D278" s="209"/>
      <c r="E278" s="209"/>
      <c r="F278" s="566"/>
      <c r="G278" s="660">
        <v>2200</v>
      </c>
      <c r="H278" s="177">
        <v>15.1</v>
      </c>
      <c r="I278" s="177" t="s">
        <v>96</v>
      </c>
      <c r="J278" s="54">
        <v>1300</v>
      </c>
      <c r="K278" s="117">
        <v>2</v>
      </c>
      <c r="L278" s="65">
        <v>65</v>
      </c>
      <c r="M278" s="68" t="s">
        <v>132</v>
      </c>
      <c r="N278" s="54">
        <v>140</v>
      </c>
      <c r="O278" s="124">
        <v>2.4700000000000002</v>
      </c>
      <c r="P278" s="117" t="s">
        <v>529</v>
      </c>
      <c r="Q278" s="68" t="s">
        <v>530</v>
      </c>
      <c r="R278" s="54" t="s">
        <v>140</v>
      </c>
      <c r="S278" s="54">
        <v>60</v>
      </c>
      <c r="T278" s="54">
        <v>0.25</v>
      </c>
      <c r="U278" s="54" t="s">
        <v>138</v>
      </c>
      <c r="V278" s="54">
        <v>160</v>
      </c>
      <c r="W278" s="65" t="s">
        <v>148</v>
      </c>
      <c r="X278" s="370"/>
      <c r="Y278" s="371"/>
      <c r="Z278" s="371"/>
      <c r="AA278" s="371"/>
      <c r="AB278" s="371"/>
      <c r="AC278" s="371"/>
      <c r="AD278" s="371"/>
      <c r="AE278" s="371"/>
      <c r="AF278" s="371"/>
      <c r="AG278" s="371"/>
      <c r="AH278" s="371"/>
      <c r="AI278" s="371"/>
      <c r="AJ278" s="371"/>
      <c r="AK278" s="371"/>
      <c r="AL278" s="371"/>
      <c r="AM278" s="371"/>
      <c r="AN278" s="371"/>
      <c r="AO278" s="371"/>
      <c r="AP278" s="371"/>
      <c r="AQ278" s="371"/>
      <c r="AR278" s="371"/>
      <c r="AS278" s="371"/>
      <c r="AT278" s="371"/>
      <c r="AU278" s="371"/>
      <c r="AV278" s="371"/>
      <c r="AW278" s="371"/>
      <c r="AX278" s="371"/>
      <c r="AY278" s="371"/>
      <c r="AZ278" s="371"/>
      <c r="BA278" s="371"/>
      <c r="BB278" s="371"/>
      <c r="BC278" s="371"/>
      <c r="BD278" s="371"/>
      <c r="BE278" s="371"/>
      <c r="BF278" s="371"/>
      <c r="BG278" s="371"/>
      <c r="BH278" s="371"/>
      <c r="BI278" s="371"/>
      <c r="BJ278" s="371"/>
      <c r="BK278" s="371"/>
      <c r="BL278" s="371"/>
      <c r="BM278" s="371"/>
      <c r="BN278" s="371"/>
      <c r="BO278" s="371"/>
      <c r="BP278" s="371"/>
      <c r="BQ278" s="371"/>
      <c r="BR278" s="371"/>
      <c r="BS278" s="371"/>
      <c r="BT278" s="371"/>
      <c r="BU278" s="371"/>
      <c r="BV278" s="371"/>
      <c r="BW278" s="371"/>
      <c r="BX278" s="371"/>
      <c r="BY278" s="371"/>
      <c r="BZ278" s="371"/>
      <c r="CA278" s="371"/>
      <c r="CB278" s="371"/>
      <c r="CC278" s="371"/>
      <c r="CD278" s="371"/>
      <c r="CE278" s="371"/>
      <c r="CF278" s="371"/>
      <c r="CG278" s="371"/>
      <c r="CH278" s="371"/>
      <c r="CI278" s="371"/>
      <c r="CJ278" s="371"/>
      <c r="CK278" s="371"/>
      <c r="CL278" s="371"/>
      <c r="CM278" s="371"/>
      <c r="CN278" s="371"/>
      <c r="CO278" s="371"/>
      <c r="CP278" s="371"/>
      <c r="CQ278" s="371"/>
      <c r="CR278" s="371"/>
      <c r="CS278" s="371"/>
      <c r="CT278" s="371"/>
      <c r="CU278" s="371"/>
      <c r="CV278" s="371"/>
      <c r="CW278" s="371"/>
      <c r="CX278" s="371"/>
      <c r="CY278" s="371"/>
      <c r="CZ278" s="371"/>
      <c r="DA278" s="371"/>
      <c r="DB278" s="371"/>
      <c r="DC278" s="371"/>
      <c r="DD278" s="371"/>
      <c r="DE278" s="371"/>
      <c r="DF278" s="371"/>
      <c r="DG278" s="371"/>
      <c r="DH278" s="371"/>
      <c r="DI278" s="371"/>
      <c r="DJ278" s="371"/>
      <c r="DK278" s="371"/>
      <c r="DL278" s="371"/>
      <c r="DM278" s="371"/>
      <c r="DN278" s="371"/>
      <c r="DO278" s="371"/>
      <c r="DP278" s="371"/>
      <c r="DQ278" s="371"/>
      <c r="DR278" s="371"/>
      <c r="DS278" s="371"/>
      <c r="DT278" s="371"/>
      <c r="DU278" s="371"/>
      <c r="DV278" s="371"/>
      <c r="DW278" s="371"/>
      <c r="DX278" s="371"/>
      <c r="DY278" s="371"/>
      <c r="DZ278" s="371"/>
      <c r="EA278" s="371"/>
      <c r="EB278" s="371"/>
      <c r="EC278" s="371"/>
      <c r="ED278" s="371"/>
      <c r="EE278" s="371"/>
      <c r="EF278" s="371"/>
      <c r="EG278" s="371"/>
      <c r="EH278" s="371"/>
      <c r="EI278" s="371"/>
      <c r="EJ278" s="371"/>
      <c r="EK278" s="371"/>
      <c r="EL278" s="371"/>
      <c r="EM278" s="371"/>
      <c r="EN278" s="371"/>
      <c r="EO278" s="371"/>
      <c r="EP278" s="371"/>
      <c r="EQ278" s="371"/>
      <c r="ER278" s="371"/>
      <c r="ES278" s="371"/>
      <c r="ET278" s="371"/>
      <c r="EU278" s="371"/>
      <c r="EV278" s="371"/>
      <c r="EW278" s="371"/>
      <c r="EX278" s="371"/>
      <c r="EY278" s="371"/>
      <c r="EZ278" s="371"/>
      <c r="FA278" s="371"/>
      <c r="FB278" s="371"/>
      <c r="FC278" s="371"/>
      <c r="FD278" s="371"/>
      <c r="FE278" s="371"/>
      <c r="FF278" s="371"/>
      <c r="FG278" s="371"/>
      <c r="FH278" s="371"/>
      <c r="FI278" s="371"/>
      <c r="FJ278" s="371"/>
      <c r="FK278" s="371"/>
      <c r="FL278" s="371"/>
      <c r="FM278" s="371"/>
      <c r="FN278" s="371"/>
      <c r="FO278" s="371"/>
      <c r="FP278" s="371"/>
      <c r="FQ278" s="371"/>
      <c r="FR278" s="371"/>
      <c r="FS278" s="371"/>
      <c r="FT278" s="371"/>
      <c r="FU278" s="371"/>
      <c r="FV278" s="371"/>
      <c r="FW278" s="371"/>
      <c r="FX278" s="371"/>
      <c r="FY278" s="371"/>
      <c r="FZ278" s="371"/>
      <c r="GA278" s="371"/>
      <c r="GB278" s="371"/>
      <c r="GC278" s="371"/>
    </row>
    <row r="279" spans="1:185" s="10" customFormat="1" ht="12">
      <c r="A279" s="84"/>
      <c r="B279" s="111" t="s">
        <v>316</v>
      </c>
      <c r="C279" s="177">
        <v>9.1</v>
      </c>
      <c r="D279" s="209" t="e">
        <f>+#REF!/61.02+H279/35.45+L279/96.06/2</f>
        <v>#REF!</v>
      </c>
      <c r="E279" s="209" t="e">
        <f>+I279/1000/17.04+O279/20.04+S279/1000/55.85/2+T279/24.31/2+#REF!/39.1+#REF!/22.99</f>
        <v>#REF!</v>
      </c>
      <c r="F279" s="566"/>
      <c r="G279" s="660">
        <v>2100</v>
      </c>
      <c r="H279" s="177">
        <v>16.399999999999999</v>
      </c>
      <c r="I279" s="177">
        <v>60</v>
      </c>
      <c r="J279" s="54" t="s">
        <v>132</v>
      </c>
      <c r="K279" s="117">
        <v>8</v>
      </c>
      <c r="L279" s="65">
        <v>29</v>
      </c>
      <c r="M279" s="508">
        <v>400</v>
      </c>
      <c r="N279" s="54">
        <v>470</v>
      </c>
      <c r="O279" s="68">
        <v>1.51</v>
      </c>
      <c r="P279" s="54" t="s">
        <v>75</v>
      </c>
      <c r="Q279" s="54" t="s">
        <v>75</v>
      </c>
      <c r="R279" s="54">
        <v>1</v>
      </c>
      <c r="S279" s="54">
        <v>440</v>
      </c>
      <c r="T279" s="54">
        <v>0.22</v>
      </c>
      <c r="U279" s="54">
        <v>42</v>
      </c>
      <c r="V279" s="54">
        <v>168</v>
      </c>
      <c r="W279" s="65" t="s">
        <v>148</v>
      </c>
      <c r="X279" s="370"/>
      <c r="Y279" s="371"/>
      <c r="Z279" s="371"/>
      <c r="AA279" s="371"/>
      <c r="AB279" s="371"/>
      <c r="AC279" s="371"/>
      <c r="AD279" s="371"/>
      <c r="AE279" s="371"/>
      <c r="AF279" s="371"/>
      <c r="AG279" s="371"/>
      <c r="AH279" s="371"/>
      <c r="AI279" s="371"/>
      <c r="AJ279" s="371"/>
      <c r="AK279" s="371"/>
      <c r="AL279" s="371"/>
      <c r="AM279" s="371"/>
      <c r="AN279" s="371"/>
      <c r="AO279" s="371"/>
      <c r="AP279" s="371"/>
      <c r="AQ279" s="371"/>
      <c r="AR279" s="371"/>
      <c r="AS279" s="371"/>
      <c r="AT279" s="371"/>
      <c r="AU279" s="371"/>
      <c r="AV279" s="371"/>
      <c r="AW279" s="371"/>
      <c r="AX279" s="371"/>
      <c r="AY279" s="371"/>
      <c r="AZ279" s="371"/>
      <c r="BA279" s="371"/>
      <c r="BB279" s="371"/>
      <c r="BC279" s="371"/>
      <c r="BD279" s="371"/>
      <c r="BE279" s="371"/>
      <c r="BF279" s="371"/>
      <c r="BG279" s="371"/>
      <c r="BH279" s="371"/>
      <c r="BI279" s="371"/>
      <c r="BJ279" s="371"/>
      <c r="BK279" s="371"/>
      <c r="BL279" s="371"/>
      <c r="BM279" s="371"/>
      <c r="BN279" s="371"/>
      <c r="BO279" s="371"/>
      <c r="BP279" s="371"/>
      <c r="BQ279" s="371"/>
      <c r="BR279" s="371"/>
      <c r="BS279" s="371"/>
      <c r="BT279" s="371"/>
      <c r="BU279" s="371"/>
      <c r="BV279" s="371"/>
      <c r="BW279" s="371"/>
      <c r="BX279" s="371"/>
      <c r="BY279" s="371"/>
      <c r="BZ279" s="371"/>
      <c r="CA279" s="371"/>
      <c r="CB279" s="371"/>
      <c r="CC279" s="371"/>
      <c r="CD279" s="371"/>
      <c r="CE279" s="371"/>
      <c r="CF279" s="371"/>
      <c r="CG279" s="371"/>
      <c r="CH279" s="371"/>
      <c r="CI279" s="371"/>
      <c r="CJ279" s="371"/>
      <c r="CK279" s="371"/>
      <c r="CL279" s="371"/>
      <c r="CM279" s="371"/>
      <c r="CN279" s="371"/>
      <c r="CO279" s="371"/>
      <c r="CP279" s="371"/>
      <c r="CQ279" s="371"/>
      <c r="CR279" s="371"/>
      <c r="CS279" s="371"/>
      <c r="CT279" s="371"/>
      <c r="CU279" s="371"/>
      <c r="CV279" s="371"/>
      <c r="CW279" s="371"/>
      <c r="CX279" s="371"/>
      <c r="CY279" s="371"/>
      <c r="CZ279" s="371"/>
      <c r="DA279" s="371"/>
      <c r="DB279" s="371"/>
      <c r="DC279" s="371"/>
      <c r="DD279" s="371"/>
      <c r="DE279" s="371"/>
      <c r="DF279" s="371"/>
      <c r="DG279" s="371"/>
      <c r="DH279" s="371"/>
      <c r="DI279" s="371"/>
      <c r="DJ279" s="371"/>
      <c r="DK279" s="371"/>
      <c r="DL279" s="371"/>
      <c r="DM279" s="371"/>
      <c r="DN279" s="371"/>
      <c r="DO279" s="371"/>
      <c r="DP279" s="371"/>
      <c r="DQ279" s="371"/>
      <c r="DR279" s="371"/>
      <c r="DS279" s="371"/>
      <c r="DT279" s="371"/>
      <c r="DU279" s="371"/>
      <c r="DV279" s="371"/>
      <c r="DW279" s="371"/>
      <c r="DX279" s="371"/>
      <c r="DY279" s="371"/>
      <c r="DZ279" s="371"/>
      <c r="EA279" s="371"/>
      <c r="EB279" s="371"/>
      <c r="EC279" s="371"/>
      <c r="ED279" s="371"/>
      <c r="EE279" s="371"/>
      <c r="EF279" s="371"/>
      <c r="EG279" s="371"/>
      <c r="EH279" s="371"/>
      <c r="EI279" s="371"/>
      <c r="EJ279" s="371"/>
      <c r="EK279" s="371"/>
      <c r="EL279" s="371"/>
      <c r="EM279" s="371"/>
      <c r="EN279" s="371"/>
      <c r="EO279" s="371"/>
      <c r="EP279" s="371"/>
      <c r="EQ279" s="371"/>
      <c r="ER279" s="371"/>
      <c r="ES279" s="371"/>
      <c r="ET279" s="371"/>
      <c r="EU279" s="371"/>
      <c r="EV279" s="371"/>
      <c r="EW279" s="371"/>
      <c r="EX279" s="371"/>
      <c r="EY279" s="371"/>
      <c r="EZ279" s="371"/>
      <c r="FA279" s="371"/>
      <c r="FB279" s="371"/>
      <c r="FC279" s="371"/>
      <c r="FD279" s="371"/>
      <c r="FE279" s="371"/>
      <c r="FF279" s="371"/>
      <c r="FG279" s="371"/>
      <c r="FH279" s="371"/>
      <c r="FI279" s="371"/>
      <c r="FJ279" s="371"/>
      <c r="FK279" s="371"/>
      <c r="FL279" s="371"/>
      <c r="FM279" s="371"/>
      <c r="FN279" s="371"/>
      <c r="FO279" s="371"/>
      <c r="FP279" s="371"/>
      <c r="FQ279" s="371"/>
      <c r="FR279" s="371"/>
      <c r="FS279" s="371"/>
      <c r="FT279" s="371"/>
      <c r="FU279" s="371"/>
      <c r="FV279" s="371"/>
      <c r="FW279" s="371"/>
      <c r="FX279" s="371"/>
      <c r="FY279" s="371"/>
      <c r="FZ279" s="371"/>
      <c r="GA279" s="371"/>
      <c r="GB279" s="371"/>
      <c r="GC279" s="371"/>
    </row>
    <row r="280" spans="1:185" s="10" customFormat="1" ht="12">
      <c r="A280" s="84"/>
      <c r="B280" s="111" t="s">
        <v>351</v>
      </c>
      <c r="C280" s="177">
        <v>9.16</v>
      </c>
      <c r="D280" s="209"/>
      <c r="E280" s="209"/>
      <c r="F280" s="566"/>
      <c r="G280" s="660">
        <v>2200</v>
      </c>
      <c r="H280" s="177">
        <v>15.6</v>
      </c>
      <c r="I280" s="177" t="s">
        <v>96</v>
      </c>
      <c r="J280" s="54" t="s">
        <v>132</v>
      </c>
      <c r="K280" s="117">
        <v>3</v>
      </c>
      <c r="L280" s="65">
        <v>26.3</v>
      </c>
      <c r="M280" s="508">
        <v>200</v>
      </c>
      <c r="N280" s="54">
        <v>410</v>
      </c>
      <c r="O280" s="68">
        <v>0.96</v>
      </c>
      <c r="P280" s="54" t="s">
        <v>75</v>
      </c>
      <c r="Q280" s="54" t="s">
        <v>75</v>
      </c>
      <c r="R280" s="54">
        <v>1</v>
      </c>
      <c r="S280" s="54">
        <v>200</v>
      </c>
      <c r="T280" s="54">
        <v>0.14000000000000001</v>
      </c>
      <c r="U280" s="54">
        <v>17</v>
      </c>
      <c r="V280" s="54">
        <v>123</v>
      </c>
      <c r="W280" s="65" t="s">
        <v>148</v>
      </c>
      <c r="X280" s="370"/>
      <c r="Y280" s="371"/>
      <c r="Z280" s="371"/>
      <c r="AA280" s="371"/>
      <c r="AB280" s="371"/>
      <c r="AC280" s="371"/>
      <c r="AD280" s="371"/>
      <c r="AE280" s="371"/>
      <c r="AF280" s="371"/>
      <c r="AG280" s="371"/>
      <c r="AH280" s="371"/>
      <c r="AI280" s="371"/>
      <c r="AJ280" s="371"/>
      <c r="AK280" s="371"/>
      <c r="AL280" s="371"/>
      <c r="AM280" s="371"/>
      <c r="AN280" s="371"/>
      <c r="AO280" s="371"/>
      <c r="AP280" s="371"/>
      <c r="AQ280" s="371"/>
      <c r="AR280" s="371"/>
      <c r="AS280" s="371"/>
      <c r="AT280" s="371"/>
      <c r="AU280" s="371"/>
      <c r="AV280" s="371"/>
      <c r="AW280" s="371"/>
      <c r="AX280" s="371"/>
      <c r="AY280" s="371"/>
      <c r="AZ280" s="371"/>
      <c r="BA280" s="371"/>
      <c r="BB280" s="371"/>
      <c r="BC280" s="371"/>
      <c r="BD280" s="371"/>
      <c r="BE280" s="371"/>
      <c r="BF280" s="371"/>
      <c r="BG280" s="371"/>
      <c r="BH280" s="371"/>
      <c r="BI280" s="371"/>
      <c r="BJ280" s="371"/>
      <c r="BK280" s="371"/>
      <c r="BL280" s="371"/>
      <c r="BM280" s="371"/>
      <c r="BN280" s="371"/>
      <c r="BO280" s="371"/>
      <c r="BP280" s="371"/>
      <c r="BQ280" s="371"/>
      <c r="BR280" s="371"/>
      <c r="BS280" s="371"/>
      <c r="BT280" s="371"/>
      <c r="BU280" s="371"/>
      <c r="BV280" s="371"/>
      <c r="BW280" s="371"/>
      <c r="BX280" s="371"/>
      <c r="BY280" s="371"/>
      <c r="BZ280" s="371"/>
      <c r="CA280" s="371"/>
      <c r="CB280" s="371"/>
      <c r="CC280" s="371"/>
      <c r="CD280" s="371"/>
      <c r="CE280" s="371"/>
      <c r="CF280" s="371"/>
      <c r="CG280" s="371"/>
      <c r="CH280" s="371"/>
      <c r="CI280" s="371"/>
      <c r="CJ280" s="371"/>
      <c r="CK280" s="371"/>
      <c r="CL280" s="371"/>
      <c r="CM280" s="371"/>
      <c r="CN280" s="371"/>
      <c r="CO280" s="371"/>
      <c r="CP280" s="371"/>
      <c r="CQ280" s="371"/>
      <c r="CR280" s="371"/>
      <c r="CS280" s="371"/>
      <c r="CT280" s="371"/>
      <c r="CU280" s="371"/>
      <c r="CV280" s="371"/>
      <c r="CW280" s="371"/>
      <c r="CX280" s="371"/>
      <c r="CY280" s="371"/>
      <c r="CZ280" s="371"/>
      <c r="DA280" s="371"/>
      <c r="DB280" s="371"/>
      <c r="DC280" s="371"/>
      <c r="DD280" s="371"/>
      <c r="DE280" s="371"/>
      <c r="DF280" s="371"/>
      <c r="DG280" s="371"/>
      <c r="DH280" s="371"/>
      <c r="DI280" s="371"/>
      <c r="DJ280" s="371"/>
      <c r="DK280" s="371"/>
      <c r="DL280" s="371"/>
      <c r="DM280" s="371"/>
      <c r="DN280" s="371"/>
      <c r="DO280" s="371"/>
      <c r="DP280" s="371"/>
      <c r="DQ280" s="371"/>
      <c r="DR280" s="371"/>
      <c r="DS280" s="371"/>
      <c r="DT280" s="371"/>
      <c r="DU280" s="371"/>
      <c r="DV280" s="371"/>
      <c r="DW280" s="371"/>
      <c r="DX280" s="371"/>
      <c r="DY280" s="371"/>
      <c r="DZ280" s="371"/>
      <c r="EA280" s="371"/>
      <c r="EB280" s="371"/>
      <c r="EC280" s="371"/>
      <c r="ED280" s="371"/>
      <c r="EE280" s="371"/>
      <c r="EF280" s="371"/>
      <c r="EG280" s="371"/>
      <c r="EH280" s="371"/>
      <c r="EI280" s="371"/>
      <c r="EJ280" s="371"/>
      <c r="EK280" s="371"/>
      <c r="EL280" s="371"/>
      <c r="EM280" s="371"/>
      <c r="EN280" s="371"/>
      <c r="EO280" s="371"/>
      <c r="EP280" s="371"/>
      <c r="EQ280" s="371"/>
      <c r="ER280" s="371"/>
      <c r="ES280" s="371"/>
      <c r="ET280" s="371"/>
      <c r="EU280" s="371"/>
      <c r="EV280" s="371"/>
      <c r="EW280" s="371"/>
      <c r="EX280" s="371"/>
      <c r="EY280" s="371"/>
      <c r="EZ280" s="371"/>
      <c r="FA280" s="371"/>
      <c r="FB280" s="371"/>
      <c r="FC280" s="371"/>
      <c r="FD280" s="371"/>
      <c r="FE280" s="371"/>
      <c r="FF280" s="371"/>
      <c r="FG280" s="371"/>
      <c r="FH280" s="371"/>
      <c r="FI280" s="371"/>
      <c r="FJ280" s="371"/>
      <c r="FK280" s="371"/>
      <c r="FL280" s="371"/>
      <c r="FM280" s="371"/>
      <c r="FN280" s="371"/>
      <c r="FO280" s="371"/>
      <c r="FP280" s="371"/>
      <c r="FQ280" s="371"/>
      <c r="FR280" s="371"/>
      <c r="FS280" s="371"/>
      <c r="FT280" s="371"/>
      <c r="FU280" s="371"/>
      <c r="FV280" s="371"/>
      <c r="FW280" s="371"/>
      <c r="FX280" s="371"/>
      <c r="FY280" s="371"/>
      <c r="FZ280" s="371"/>
      <c r="GA280" s="371"/>
      <c r="GB280" s="371"/>
      <c r="GC280" s="371"/>
    </row>
    <row r="281" spans="1:185" s="10" customFormat="1" ht="12">
      <c r="A281" s="84"/>
      <c r="B281" s="111" t="s">
        <v>389</v>
      </c>
      <c r="C281" s="177">
        <v>8.99</v>
      </c>
      <c r="D281" s="209"/>
      <c r="E281" s="209"/>
      <c r="F281" s="566"/>
      <c r="G281" s="660">
        <v>2400</v>
      </c>
      <c r="H281" s="177">
        <v>14.5</v>
      </c>
      <c r="I281" s="177">
        <v>30</v>
      </c>
      <c r="J281" s="54" t="s">
        <v>132</v>
      </c>
      <c r="K281" s="117" t="s">
        <v>133</v>
      </c>
      <c r="L281" s="65">
        <v>22.8</v>
      </c>
      <c r="M281" s="508">
        <v>420</v>
      </c>
      <c r="N281" s="54">
        <v>610</v>
      </c>
      <c r="O281" s="68">
        <v>1.38</v>
      </c>
      <c r="P281" s="54" t="s">
        <v>75</v>
      </c>
      <c r="Q281" s="54" t="s">
        <v>75</v>
      </c>
      <c r="R281" s="54">
        <v>1</v>
      </c>
      <c r="S281" s="54">
        <v>460</v>
      </c>
      <c r="T281" s="54">
        <v>0.21</v>
      </c>
      <c r="U281" s="508">
        <v>52</v>
      </c>
      <c r="V281" s="54">
        <v>193</v>
      </c>
      <c r="W281" s="65">
        <v>20</v>
      </c>
      <c r="X281" s="370"/>
      <c r="Y281" s="371"/>
      <c r="Z281" s="371"/>
      <c r="AA281" s="371"/>
      <c r="AB281" s="371"/>
      <c r="AC281" s="371"/>
      <c r="AD281" s="371"/>
      <c r="AE281" s="371"/>
      <c r="AF281" s="371"/>
      <c r="AG281" s="371"/>
      <c r="AH281" s="371"/>
      <c r="AI281" s="371"/>
      <c r="AJ281" s="371"/>
      <c r="AK281" s="371"/>
      <c r="AL281" s="371"/>
      <c r="AM281" s="371"/>
      <c r="AN281" s="371"/>
      <c r="AO281" s="371"/>
      <c r="AP281" s="371"/>
      <c r="AQ281" s="371"/>
      <c r="AR281" s="371"/>
      <c r="AS281" s="371"/>
      <c r="AT281" s="371"/>
      <c r="AU281" s="371"/>
      <c r="AV281" s="371"/>
      <c r="AW281" s="371"/>
      <c r="AX281" s="371"/>
      <c r="AY281" s="371"/>
      <c r="AZ281" s="371"/>
      <c r="BA281" s="371"/>
      <c r="BB281" s="371"/>
      <c r="BC281" s="371"/>
      <c r="BD281" s="371"/>
      <c r="BE281" s="371"/>
      <c r="BF281" s="371"/>
      <c r="BG281" s="371"/>
      <c r="BH281" s="371"/>
      <c r="BI281" s="371"/>
      <c r="BJ281" s="371"/>
      <c r="BK281" s="371"/>
      <c r="BL281" s="371"/>
      <c r="BM281" s="371"/>
      <c r="BN281" s="371"/>
      <c r="BO281" s="371"/>
      <c r="BP281" s="371"/>
      <c r="BQ281" s="371"/>
      <c r="BR281" s="371"/>
      <c r="BS281" s="371"/>
      <c r="BT281" s="371"/>
      <c r="BU281" s="371"/>
      <c r="BV281" s="371"/>
      <c r="BW281" s="371"/>
      <c r="BX281" s="371"/>
      <c r="BY281" s="371"/>
      <c r="BZ281" s="371"/>
      <c r="CA281" s="371"/>
      <c r="CB281" s="371"/>
      <c r="CC281" s="371"/>
      <c r="CD281" s="371"/>
      <c r="CE281" s="371"/>
      <c r="CF281" s="371"/>
      <c r="CG281" s="371"/>
      <c r="CH281" s="371"/>
      <c r="CI281" s="371"/>
      <c r="CJ281" s="371"/>
      <c r="CK281" s="371"/>
      <c r="CL281" s="371"/>
      <c r="CM281" s="371"/>
      <c r="CN281" s="371"/>
      <c r="CO281" s="371"/>
      <c r="CP281" s="371"/>
      <c r="CQ281" s="371"/>
      <c r="CR281" s="371"/>
      <c r="CS281" s="371"/>
      <c r="CT281" s="371"/>
      <c r="CU281" s="371"/>
      <c r="CV281" s="371"/>
      <c r="CW281" s="371"/>
      <c r="CX281" s="371"/>
      <c r="CY281" s="371"/>
      <c r="CZ281" s="371"/>
      <c r="DA281" s="371"/>
      <c r="DB281" s="371"/>
      <c r="DC281" s="371"/>
      <c r="DD281" s="371"/>
      <c r="DE281" s="371"/>
      <c r="DF281" s="371"/>
      <c r="DG281" s="371"/>
      <c r="DH281" s="371"/>
      <c r="DI281" s="371"/>
      <c r="DJ281" s="371"/>
      <c r="DK281" s="371"/>
      <c r="DL281" s="371"/>
      <c r="DM281" s="371"/>
      <c r="DN281" s="371"/>
      <c r="DO281" s="371"/>
      <c r="DP281" s="371"/>
      <c r="DQ281" s="371"/>
      <c r="DR281" s="371"/>
      <c r="DS281" s="371"/>
      <c r="DT281" s="371"/>
      <c r="DU281" s="371"/>
      <c r="DV281" s="371"/>
      <c r="DW281" s="371"/>
      <c r="DX281" s="371"/>
      <c r="DY281" s="371"/>
      <c r="DZ281" s="371"/>
      <c r="EA281" s="371"/>
      <c r="EB281" s="371"/>
      <c r="EC281" s="371"/>
      <c r="ED281" s="371"/>
      <c r="EE281" s="371"/>
      <c r="EF281" s="371"/>
      <c r="EG281" s="371"/>
      <c r="EH281" s="371"/>
      <c r="EI281" s="371"/>
      <c r="EJ281" s="371"/>
      <c r="EK281" s="371"/>
      <c r="EL281" s="371"/>
      <c r="EM281" s="371"/>
      <c r="EN281" s="371"/>
      <c r="EO281" s="371"/>
      <c r="EP281" s="371"/>
      <c r="EQ281" s="371"/>
      <c r="ER281" s="371"/>
      <c r="ES281" s="371"/>
      <c r="ET281" s="371"/>
      <c r="EU281" s="371"/>
      <c r="EV281" s="371"/>
      <c r="EW281" s="371"/>
      <c r="EX281" s="371"/>
      <c r="EY281" s="371"/>
      <c r="EZ281" s="371"/>
      <c r="FA281" s="371"/>
      <c r="FB281" s="371"/>
      <c r="FC281" s="371"/>
      <c r="FD281" s="371"/>
      <c r="FE281" s="371"/>
      <c r="FF281" s="371"/>
      <c r="FG281" s="371"/>
      <c r="FH281" s="371"/>
      <c r="FI281" s="371"/>
      <c r="FJ281" s="371"/>
      <c r="FK281" s="371"/>
      <c r="FL281" s="371"/>
      <c r="FM281" s="371"/>
      <c r="FN281" s="371"/>
      <c r="FO281" s="371"/>
      <c r="FP281" s="371"/>
      <c r="FQ281" s="371"/>
      <c r="FR281" s="371"/>
      <c r="FS281" s="371"/>
      <c r="FT281" s="371"/>
      <c r="FU281" s="371"/>
      <c r="FV281" s="371"/>
      <c r="FW281" s="371"/>
      <c r="FX281" s="371"/>
      <c r="FY281" s="371"/>
      <c r="FZ281" s="371"/>
      <c r="GA281" s="371"/>
      <c r="GB281" s="371"/>
      <c r="GC281" s="371"/>
    </row>
    <row r="282" spans="1:185" s="10" customFormat="1" ht="12">
      <c r="A282" s="84"/>
      <c r="B282" s="111" t="s">
        <v>427</v>
      </c>
      <c r="C282" s="177">
        <v>8.99</v>
      </c>
      <c r="D282" s="209"/>
      <c r="E282" s="209"/>
      <c r="F282" s="566"/>
      <c r="G282" s="660">
        <v>2300</v>
      </c>
      <c r="H282" s="177">
        <v>15.7</v>
      </c>
      <c r="I282" s="177" t="s">
        <v>96</v>
      </c>
      <c r="J282" s="54" t="s">
        <v>132</v>
      </c>
      <c r="K282" s="117">
        <v>2</v>
      </c>
      <c r="L282" s="65">
        <v>20.6</v>
      </c>
      <c r="M282" s="508">
        <v>370</v>
      </c>
      <c r="N282" s="54">
        <v>520</v>
      </c>
      <c r="O282" s="68">
        <v>1.31</v>
      </c>
      <c r="P282" s="54" t="s">
        <v>75</v>
      </c>
      <c r="Q282" s="54" t="s">
        <v>75</v>
      </c>
      <c r="R282" s="54" t="s">
        <v>75</v>
      </c>
      <c r="S282" s="54">
        <v>300</v>
      </c>
      <c r="T282" s="54">
        <v>0.18</v>
      </c>
      <c r="U282" s="54">
        <v>38</v>
      </c>
      <c r="V282" s="54">
        <v>190</v>
      </c>
      <c r="W282" s="65" t="s">
        <v>148</v>
      </c>
      <c r="X282" s="370"/>
      <c r="Y282" s="371"/>
      <c r="Z282" s="371"/>
      <c r="AA282" s="371"/>
      <c r="AB282" s="371"/>
      <c r="AC282" s="371"/>
      <c r="AD282" s="371"/>
      <c r="AE282" s="371"/>
      <c r="AF282" s="371"/>
      <c r="AG282" s="371"/>
      <c r="AH282" s="371"/>
      <c r="AI282" s="371"/>
      <c r="AJ282" s="371"/>
      <c r="AK282" s="371"/>
      <c r="AL282" s="371"/>
      <c r="AM282" s="371"/>
      <c r="AN282" s="371"/>
      <c r="AO282" s="371"/>
      <c r="AP282" s="371"/>
      <c r="AQ282" s="371"/>
      <c r="AR282" s="371"/>
      <c r="AS282" s="371"/>
      <c r="AT282" s="371"/>
      <c r="AU282" s="371"/>
      <c r="AV282" s="371"/>
      <c r="AW282" s="371"/>
      <c r="AX282" s="371"/>
      <c r="AY282" s="371"/>
      <c r="AZ282" s="371"/>
      <c r="BA282" s="371"/>
      <c r="BB282" s="371"/>
      <c r="BC282" s="371"/>
      <c r="BD282" s="371"/>
      <c r="BE282" s="371"/>
      <c r="BF282" s="371"/>
      <c r="BG282" s="371"/>
      <c r="BH282" s="371"/>
      <c r="BI282" s="371"/>
      <c r="BJ282" s="371"/>
      <c r="BK282" s="371"/>
      <c r="BL282" s="371"/>
      <c r="BM282" s="371"/>
      <c r="BN282" s="371"/>
      <c r="BO282" s="371"/>
      <c r="BP282" s="371"/>
      <c r="BQ282" s="371"/>
      <c r="BR282" s="371"/>
      <c r="BS282" s="371"/>
      <c r="BT282" s="371"/>
      <c r="BU282" s="371"/>
      <c r="BV282" s="371"/>
      <c r="BW282" s="371"/>
      <c r="BX282" s="371"/>
      <c r="BY282" s="371"/>
      <c r="BZ282" s="371"/>
      <c r="CA282" s="371"/>
      <c r="CB282" s="371"/>
      <c r="CC282" s="371"/>
      <c r="CD282" s="371"/>
      <c r="CE282" s="371"/>
      <c r="CF282" s="371"/>
      <c r="CG282" s="371"/>
      <c r="CH282" s="371"/>
      <c r="CI282" s="371"/>
      <c r="CJ282" s="371"/>
      <c r="CK282" s="371"/>
      <c r="CL282" s="371"/>
      <c r="CM282" s="371"/>
      <c r="CN282" s="371"/>
      <c r="CO282" s="371"/>
      <c r="CP282" s="371"/>
      <c r="CQ282" s="371"/>
      <c r="CR282" s="371"/>
      <c r="CS282" s="371"/>
      <c r="CT282" s="371"/>
      <c r="CU282" s="371"/>
      <c r="CV282" s="371"/>
      <c r="CW282" s="371"/>
      <c r="CX282" s="371"/>
      <c r="CY282" s="371"/>
      <c r="CZ282" s="371"/>
      <c r="DA282" s="371"/>
      <c r="DB282" s="371"/>
      <c r="DC282" s="371"/>
      <c r="DD282" s="371"/>
      <c r="DE282" s="371"/>
      <c r="DF282" s="371"/>
      <c r="DG282" s="371"/>
      <c r="DH282" s="371"/>
      <c r="DI282" s="371"/>
      <c r="DJ282" s="371"/>
      <c r="DK282" s="371"/>
      <c r="DL282" s="371"/>
      <c r="DM282" s="371"/>
      <c r="DN282" s="371"/>
      <c r="DO282" s="371"/>
      <c r="DP282" s="371"/>
      <c r="DQ282" s="371"/>
      <c r="DR282" s="371"/>
      <c r="DS282" s="371"/>
      <c r="DT282" s="371"/>
      <c r="DU282" s="371"/>
      <c r="DV282" s="371"/>
      <c r="DW282" s="371"/>
      <c r="DX282" s="371"/>
      <c r="DY282" s="371"/>
      <c r="DZ282" s="371"/>
      <c r="EA282" s="371"/>
      <c r="EB282" s="371"/>
      <c r="EC282" s="371"/>
      <c r="ED282" s="371"/>
      <c r="EE282" s="371"/>
      <c r="EF282" s="371"/>
      <c r="EG282" s="371"/>
      <c r="EH282" s="371"/>
      <c r="EI282" s="371"/>
      <c r="EJ282" s="371"/>
      <c r="EK282" s="371"/>
      <c r="EL282" s="371"/>
      <c r="EM282" s="371"/>
      <c r="EN282" s="371"/>
      <c r="EO282" s="371"/>
      <c r="EP282" s="371"/>
      <c r="EQ282" s="371"/>
      <c r="ER282" s="371"/>
      <c r="ES282" s="371"/>
      <c r="ET282" s="371"/>
      <c r="EU282" s="371"/>
      <c r="EV282" s="371"/>
      <c r="EW282" s="371"/>
      <c r="EX282" s="371"/>
      <c r="EY282" s="371"/>
      <c r="EZ282" s="371"/>
      <c r="FA282" s="371"/>
      <c r="FB282" s="371"/>
      <c r="FC282" s="371"/>
      <c r="FD282" s="371"/>
      <c r="FE282" s="371"/>
      <c r="FF282" s="371"/>
      <c r="FG282" s="371"/>
      <c r="FH282" s="371"/>
      <c r="FI282" s="371"/>
      <c r="FJ282" s="371"/>
      <c r="FK282" s="371"/>
      <c r="FL282" s="371"/>
      <c r="FM282" s="371"/>
      <c r="FN282" s="371"/>
      <c r="FO282" s="371"/>
      <c r="FP282" s="371"/>
      <c r="FQ282" s="371"/>
      <c r="FR282" s="371"/>
      <c r="FS282" s="371"/>
      <c r="FT282" s="371"/>
      <c r="FU282" s="371"/>
      <c r="FV282" s="371"/>
      <c r="FW282" s="371"/>
      <c r="FX282" s="371"/>
      <c r="FY282" s="371"/>
      <c r="FZ282" s="371"/>
      <c r="GA282" s="371"/>
      <c r="GB282" s="371"/>
      <c r="GC282" s="371"/>
    </row>
    <row r="283" spans="1:185" s="10" customFormat="1" ht="12">
      <c r="A283" s="84"/>
      <c r="B283" s="111" t="s">
        <v>467</v>
      </c>
      <c r="C283" s="177">
        <v>9.06</v>
      </c>
      <c r="D283" s="209"/>
      <c r="E283" s="209"/>
      <c r="F283" s="566"/>
      <c r="G283" s="660">
        <v>2300</v>
      </c>
      <c r="H283" s="177">
        <v>16.8</v>
      </c>
      <c r="I283" s="177">
        <v>80</v>
      </c>
      <c r="J283" s="54" t="s">
        <v>132</v>
      </c>
      <c r="K283" s="117" t="s">
        <v>133</v>
      </c>
      <c r="L283" s="65">
        <v>22.1</v>
      </c>
      <c r="M283" s="68">
        <v>130</v>
      </c>
      <c r="N283" s="54">
        <v>340</v>
      </c>
      <c r="O283" s="157">
        <v>0.99</v>
      </c>
      <c r="P283" s="519" t="s">
        <v>75</v>
      </c>
      <c r="Q283" s="519" t="s">
        <v>67</v>
      </c>
      <c r="R283" s="519" t="s">
        <v>75</v>
      </c>
      <c r="S283" s="519">
        <v>140</v>
      </c>
      <c r="T283" s="519">
        <v>0.08</v>
      </c>
      <c r="U283" s="519">
        <v>23</v>
      </c>
      <c r="V283" s="519">
        <v>148</v>
      </c>
      <c r="W283" s="521" t="s">
        <v>148</v>
      </c>
      <c r="X283" s="370"/>
      <c r="Y283" s="371"/>
      <c r="Z283" s="371"/>
      <c r="AA283" s="371"/>
      <c r="AB283" s="371"/>
      <c r="AC283" s="371"/>
      <c r="AD283" s="371"/>
      <c r="AE283" s="371"/>
      <c r="AF283" s="371"/>
      <c r="AG283" s="371"/>
      <c r="AH283" s="371"/>
      <c r="AI283" s="371"/>
      <c r="AJ283" s="371"/>
      <c r="AK283" s="371"/>
      <c r="AL283" s="371"/>
      <c r="AM283" s="371"/>
      <c r="AN283" s="371"/>
      <c r="AO283" s="371"/>
      <c r="AP283" s="371"/>
      <c r="AQ283" s="371"/>
      <c r="AR283" s="371"/>
      <c r="AS283" s="371"/>
      <c r="AT283" s="371"/>
      <c r="AU283" s="371"/>
      <c r="AV283" s="371"/>
      <c r="AW283" s="371"/>
      <c r="AX283" s="371"/>
      <c r="AY283" s="371"/>
      <c r="AZ283" s="371"/>
      <c r="BA283" s="371"/>
      <c r="BB283" s="371"/>
      <c r="BC283" s="371"/>
      <c r="BD283" s="371"/>
      <c r="BE283" s="371"/>
      <c r="BF283" s="371"/>
      <c r="BG283" s="371"/>
      <c r="BH283" s="371"/>
      <c r="BI283" s="371"/>
      <c r="BJ283" s="371"/>
      <c r="BK283" s="371"/>
      <c r="BL283" s="371"/>
      <c r="BM283" s="371"/>
      <c r="BN283" s="371"/>
      <c r="BO283" s="371"/>
      <c r="BP283" s="371"/>
      <c r="BQ283" s="371"/>
      <c r="BR283" s="371"/>
      <c r="BS283" s="371"/>
      <c r="BT283" s="371"/>
      <c r="BU283" s="371"/>
      <c r="BV283" s="371"/>
      <c r="BW283" s="371"/>
      <c r="BX283" s="371"/>
      <c r="BY283" s="371"/>
      <c r="BZ283" s="371"/>
      <c r="CA283" s="371"/>
      <c r="CB283" s="371"/>
      <c r="CC283" s="371"/>
      <c r="CD283" s="371"/>
      <c r="CE283" s="371"/>
      <c r="CF283" s="371"/>
      <c r="CG283" s="371"/>
      <c r="CH283" s="371"/>
      <c r="CI283" s="371"/>
      <c r="CJ283" s="371"/>
      <c r="CK283" s="371"/>
      <c r="CL283" s="371"/>
      <c r="CM283" s="371"/>
      <c r="CN283" s="371"/>
      <c r="CO283" s="371"/>
      <c r="CP283" s="371"/>
      <c r="CQ283" s="371"/>
      <c r="CR283" s="371"/>
      <c r="CS283" s="371"/>
      <c r="CT283" s="371"/>
      <c r="CU283" s="371"/>
      <c r="CV283" s="371"/>
      <c r="CW283" s="371"/>
      <c r="CX283" s="371"/>
      <c r="CY283" s="371"/>
      <c r="CZ283" s="371"/>
      <c r="DA283" s="371"/>
      <c r="DB283" s="371"/>
      <c r="DC283" s="371"/>
      <c r="DD283" s="371"/>
      <c r="DE283" s="371"/>
      <c r="DF283" s="371"/>
      <c r="DG283" s="371"/>
      <c r="DH283" s="371"/>
      <c r="DI283" s="371"/>
      <c r="DJ283" s="371"/>
      <c r="DK283" s="371"/>
      <c r="DL283" s="371"/>
      <c r="DM283" s="371"/>
      <c r="DN283" s="371"/>
      <c r="DO283" s="371"/>
      <c r="DP283" s="371"/>
      <c r="DQ283" s="371"/>
      <c r="DR283" s="371"/>
      <c r="DS283" s="371"/>
      <c r="DT283" s="371"/>
      <c r="DU283" s="371"/>
      <c r="DV283" s="371"/>
      <c r="DW283" s="371"/>
      <c r="DX283" s="371"/>
      <c r="DY283" s="371"/>
      <c r="DZ283" s="371"/>
      <c r="EA283" s="371"/>
      <c r="EB283" s="371"/>
      <c r="EC283" s="371"/>
      <c r="ED283" s="371"/>
      <c r="EE283" s="371"/>
      <c r="EF283" s="371"/>
      <c r="EG283" s="371"/>
      <c r="EH283" s="371"/>
      <c r="EI283" s="371"/>
      <c r="EJ283" s="371"/>
      <c r="EK283" s="371"/>
      <c r="EL283" s="371"/>
      <c r="EM283" s="371"/>
      <c r="EN283" s="371"/>
      <c r="EO283" s="371"/>
      <c r="EP283" s="371"/>
      <c r="EQ283" s="371"/>
      <c r="ER283" s="371"/>
      <c r="ES283" s="371"/>
      <c r="ET283" s="371"/>
      <c r="EU283" s="371"/>
      <c r="EV283" s="371"/>
      <c r="EW283" s="371"/>
      <c r="EX283" s="371"/>
      <c r="EY283" s="371"/>
      <c r="EZ283" s="371"/>
      <c r="FA283" s="371"/>
      <c r="FB283" s="371"/>
      <c r="FC283" s="371"/>
      <c r="FD283" s="371"/>
      <c r="FE283" s="371"/>
      <c r="FF283" s="371"/>
      <c r="FG283" s="371"/>
      <c r="FH283" s="371"/>
      <c r="FI283" s="371"/>
      <c r="FJ283" s="371"/>
      <c r="FK283" s="371"/>
      <c r="FL283" s="371"/>
      <c r="FM283" s="371"/>
      <c r="FN283" s="371"/>
      <c r="FO283" s="371"/>
      <c r="FP283" s="371"/>
      <c r="FQ283" s="371"/>
      <c r="FR283" s="371"/>
      <c r="FS283" s="371"/>
      <c r="FT283" s="371"/>
      <c r="FU283" s="371"/>
      <c r="FV283" s="371"/>
      <c r="FW283" s="371"/>
      <c r="FX283" s="371"/>
      <c r="FY283" s="371"/>
      <c r="FZ283" s="371"/>
      <c r="GA283" s="371"/>
      <c r="GB283" s="371"/>
      <c r="GC283" s="371"/>
    </row>
    <row r="284" spans="1:185" s="10" customFormat="1" ht="12">
      <c r="A284" s="237"/>
      <c r="B284" s="210" t="s">
        <v>503</v>
      </c>
      <c r="C284" s="215">
        <v>8.19</v>
      </c>
      <c r="D284" s="209"/>
      <c r="E284" s="209"/>
      <c r="F284" s="566"/>
      <c r="G284" s="654">
        <v>2200</v>
      </c>
      <c r="H284" s="378">
        <v>18.2</v>
      </c>
      <c r="I284" s="209">
        <v>280</v>
      </c>
      <c r="J284" s="215" t="s">
        <v>132</v>
      </c>
      <c r="K284" s="215">
        <v>3</v>
      </c>
      <c r="L284" s="210">
        <v>20.100000000000001</v>
      </c>
      <c r="M284" s="482">
        <v>230</v>
      </c>
      <c r="N284" s="215">
        <v>350</v>
      </c>
      <c r="O284" s="205">
        <v>1.1200000000000001</v>
      </c>
      <c r="P284" s="215" t="s">
        <v>75</v>
      </c>
      <c r="Q284" s="215" t="s">
        <v>75</v>
      </c>
      <c r="R284" s="215">
        <v>1</v>
      </c>
      <c r="S284" s="215">
        <v>120</v>
      </c>
      <c r="T284" s="350">
        <v>0.1</v>
      </c>
      <c r="U284" s="215">
        <v>38</v>
      </c>
      <c r="V284" s="215">
        <v>155</v>
      </c>
      <c r="W284" s="210" t="s">
        <v>148</v>
      </c>
      <c r="X284" s="370"/>
      <c r="Y284" s="371"/>
      <c r="Z284" s="371"/>
      <c r="AA284" s="371"/>
      <c r="AB284" s="371"/>
      <c r="AC284" s="371"/>
      <c r="AD284" s="371"/>
      <c r="AE284" s="371"/>
      <c r="AF284" s="371"/>
      <c r="AG284" s="371"/>
      <c r="AH284" s="371"/>
      <c r="AI284" s="371"/>
      <c r="AJ284" s="371"/>
      <c r="AK284" s="371"/>
      <c r="AL284" s="371"/>
      <c r="AM284" s="371"/>
      <c r="AN284" s="371"/>
      <c r="AO284" s="371"/>
      <c r="AP284" s="371"/>
      <c r="AQ284" s="371"/>
      <c r="AR284" s="371"/>
      <c r="AS284" s="371"/>
      <c r="AT284" s="371"/>
      <c r="AU284" s="371"/>
      <c r="AV284" s="371"/>
      <c r="AW284" s="371"/>
      <c r="AX284" s="371"/>
      <c r="AY284" s="371"/>
      <c r="AZ284" s="371"/>
      <c r="BA284" s="371"/>
      <c r="BB284" s="371"/>
      <c r="BC284" s="371"/>
      <c r="BD284" s="371"/>
      <c r="BE284" s="371"/>
      <c r="BF284" s="371"/>
      <c r="BG284" s="371"/>
      <c r="BH284" s="371"/>
      <c r="BI284" s="371"/>
      <c r="BJ284" s="371"/>
      <c r="BK284" s="371"/>
      <c r="BL284" s="371"/>
      <c r="BM284" s="371"/>
      <c r="BN284" s="371"/>
      <c r="BO284" s="371"/>
      <c r="BP284" s="371"/>
      <c r="BQ284" s="371"/>
      <c r="BR284" s="371"/>
      <c r="BS284" s="371"/>
      <c r="BT284" s="371"/>
      <c r="BU284" s="371"/>
      <c r="BV284" s="371"/>
      <c r="BW284" s="371"/>
      <c r="BX284" s="371"/>
      <c r="BY284" s="371"/>
      <c r="BZ284" s="371"/>
      <c r="CA284" s="371"/>
      <c r="CB284" s="371"/>
      <c r="CC284" s="371"/>
      <c r="CD284" s="371"/>
      <c r="CE284" s="371"/>
      <c r="CF284" s="371"/>
      <c r="CG284" s="371"/>
      <c r="CH284" s="371"/>
      <c r="CI284" s="371"/>
      <c r="CJ284" s="371"/>
      <c r="CK284" s="371"/>
      <c r="CL284" s="371"/>
      <c r="CM284" s="371"/>
      <c r="CN284" s="371"/>
      <c r="CO284" s="371"/>
      <c r="CP284" s="371"/>
      <c r="CQ284" s="371"/>
      <c r="CR284" s="371"/>
      <c r="CS284" s="371"/>
      <c r="CT284" s="371"/>
      <c r="CU284" s="371"/>
      <c r="CV284" s="371"/>
      <c r="CW284" s="371"/>
      <c r="CX284" s="371"/>
      <c r="CY284" s="371"/>
      <c r="CZ284" s="371"/>
      <c r="DA284" s="371"/>
      <c r="DB284" s="371"/>
      <c r="DC284" s="371"/>
      <c r="DD284" s="371"/>
      <c r="DE284" s="371"/>
      <c r="DF284" s="371"/>
      <c r="DG284" s="371"/>
      <c r="DH284" s="371"/>
      <c r="DI284" s="371"/>
      <c r="DJ284" s="371"/>
      <c r="DK284" s="371"/>
      <c r="DL284" s="371"/>
      <c r="DM284" s="371"/>
      <c r="DN284" s="371"/>
      <c r="DO284" s="371"/>
      <c r="DP284" s="371"/>
      <c r="DQ284" s="371"/>
      <c r="DR284" s="371"/>
      <c r="DS284" s="371"/>
      <c r="DT284" s="371"/>
      <c r="DU284" s="371"/>
      <c r="DV284" s="371"/>
      <c r="DW284" s="371"/>
      <c r="DX284" s="371"/>
      <c r="DY284" s="371"/>
      <c r="DZ284" s="371"/>
      <c r="EA284" s="371"/>
      <c r="EB284" s="371"/>
      <c r="EC284" s="371"/>
      <c r="ED284" s="371"/>
      <c r="EE284" s="371"/>
      <c r="EF284" s="371"/>
      <c r="EG284" s="371"/>
      <c r="EH284" s="371"/>
      <c r="EI284" s="371"/>
      <c r="EJ284" s="371"/>
      <c r="EK284" s="371"/>
      <c r="EL284" s="371"/>
      <c r="EM284" s="371"/>
      <c r="EN284" s="371"/>
      <c r="EO284" s="371"/>
      <c r="EP284" s="371"/>
      <c r="EQ284" s="371"/>
      <c r="ER284" s="371"/>
      <c r="ES284" s="371"/>
      <c r="ET284" s="371"/>
      <c r="EU284" s="371"/>
      <c r="EV284" s="371"/>
      <c r="EW284" s="371"/>
      <c r="EX284" s="371"/>
      <c r="EY284" s="371"/>
      <c r="EZ284" s="371"/>
      <c r="FA284" s="371"/>
      <c r="FB284" s="371"/>
      <c r="FC284" s="371"/>
      <c r="FD284" s="371"/>
      <c r="FE284" s="371"/>
      <c r="FF284" s="371"/>
      <c r="FG284" s="371"/>
      <c r="FH284" s="371"/>
      <c r="FI284" s="371"/>
      <c r="FJ284" s="371"/>
      <c r="FK284" s="371"/>
      <c r="FL284" s="371"/>
      <c r="FM284" s="371"/>
      <c r="FN284" s="371"/>
      <c r="FO284" s="371"/>
      <c r="FP284" s="371"/>
      <c r="FQ284" s="371"/>
      <c r="FR284" s="371"/>
      <c r="FS284" s="371"/>
      <c r="FT284" s="371"/>
      <c r="FU284" s="371"/>
      <c r="FV284" s="371"/>
      <c r="FW284" s="371"/>
      <c r="FX284" s="371"/>
      <c r="FY284" s="371"/>
      <c r="FZ284" s="371"/>
      <c r="GA284" s="371"/>
      <c r="GB284" s="371"/>
      <c r="GC284" s="371"/>
    </row>
    <row r="285" spans="1:185" s="10" customFormat="1" ht="13.5">
      <c r="A285" s="60" t="s">
        <v>49</v>
      </c>
      <c r="B285" s="111" t="s">
        <v>200</v>
      </c>
      <c r="C285" s="518">
        <v>8.7899999999999991</v>
      </c>
      <c r="D285" s="68"/>
      <c r="E285" s="54"/>
      <c r="F285" s="517"/>
      <c r="G285" s="660">
        <v>1500</v>
      </c>
      <c r="H285" s="177">
        <v>17.7</v>
      </c>
      <c r="I285" s="68">
        <v>60</v>
      </c>
      <c r="J285" s="54">
        <v>940</v>
      </c>
      <c r="K285" s="54" t="s">
        <v>133</v>
      </c>
      <c r="L285" s="65">
        <v>50.2</v>
      </c>
      <c r="M285" s="68" t="s">
        <v>137</v>
      </c>
      <c r="N285" s="54">
        <v>140</v>
      </c>
      <c r="O285" s="68">
        <v>3.19</v>
      </c>
      <c r="P285" s="54" t="s">
        <v>529</v>
      </c>
      <c r="Q285" s="54" t="s">
        <v>530</v>
      </c>
      <c r="R285" s="54" t="s">
        <v>140</v>
      </c>
      <c r="S285" s="54">
        <v>160</v>
      </c>
      <c r="T285" s="54">
        <v>0.32</v>
      </c>
      <c r="U285" s="54">
        <v>5</v>
      </c>
      <c r="V285" s="54">
        <v>177</v>
      </c>
      <c r="W285" s="65" t="s">
        <v>140</v>
      </c>
      <c r="X285" s="373"/>
      <c r="Y285" s="371"/>
      <c r="Z285" s="371"/>
      <c r="AA285" s="371"/>
      <c r="AB285" s="371"/>
      <c r="AC285" s="371"/>
      <c r="AD285" s="371"/>
      <c r="AE285" s="371"/>
      <c r="AF285" s="371"/>
      <c r="AG285" s="371"/>
      <c r="AH285" s="371"/>
      <c r="AI285" s="371"/>
      <c r="AJ285" s="371"/>
      <c r="AK285" s="371"/>
      <c r="AL285" s="371"/>
      <c r="AM285" s="371"/>
      <c r="AN285" s="371"/>
      <c r="AO285" s="371"/>
      <c r="AP285" s="371"/>
      <c r="AQ285" s="371"/>
      <c r="AR285" s="371"/>
      <c r="AS285" s="371"/>
      <c r="AT285" s="371"/>
      <c r="AU285" s="371"/>
      <c r="AV285" s="371"/>
      <c r="AW285" s="371"/>
      <c r="AX285" s="371"/>
      <c r="AY285" s="371"/>
      <c r="AZ285" s="371"/>
      <c r="BA285" s="371"/>
      <c r="BB285" s="371"/>
      <c r="BC285" s="371"/>
      <c r="BD285" s="371"/>
      <c r="BE285" s="371"/>
      <c r="BF285" s="371"/>
      <c r="BG285" s="371"/>
      <c r="BH285" s="371"/>
      <c r="BI285" s="371"/>
      <c r="BJ285" s="371"/>
      <c r="BK285" s="371"/>
      <c r="BL285" s="371"/>
      <c r="BM285" s="371"/>
      <c r="BN285" s="371"/>
      <c r="BO285" s="371"/>
      <c r="BP285" s="371"/>
      <c r="BQ285" s="371"/>
      <c r="BR285" s="371"/>
      <c r="BS285" s="371"/>
      <c r="BT285" s="371"/>
      <c r="BU285" s="371"/>
      <c r="BV285" s="371"/>
      <c r="BW285" s="371"/>
      <c r="BX285" s="371"/>
      <c r="BY285" s="371"/>
      <c r="BZ285" s="371"/>
      <c r="CA285" s="371"/>
      <c r="CB285" s="371"/>
      <c r="CC285" s="371"/>
      <c r="CD285" s="371"/>
      <c r="CE285" s="371"/>
      <c r="CF285" s="371"/>
      <c r="CG285" s="371"/>
      <c r="CH285" s="371"/>
      <c r="CI285" s="371"/>
      <c r="CJ285" s="371"/>
      <c r="CK285" s="371"/>
      <c r="CL285" s="371"/>
      <c r="CM285" s="371"/>
      <c r="CN285" s="371"/>
      <c r="CO285" s="371"/>
      <c r="CP285" s="371"/>
      <c r="CQ285" s="371"/>
      <c r="CR285" s="371"/>
      <c r="CS285" s="371"/>
      <c r="CT285" s="371"/>
      <c r="CU285" s="371"/>
      <c r="CV285" s="371"/>
      <c r="CW285" s="371"/>
      <c r="CX285" s="371"/>
      <c r="CY285" s="371"/>
      <c r="CZ285" s="371"/>
      <c r="DA285" s="371"/>
      <c r="DB285" s="371"/>
      <c r="DC285" s="371"/>
      <c r="DD285" s="371"/>
      <c r="DE285" s="371"/>
      <c r="DF285" s="371"/>
      <c r="DG285" s="371"/>
      <c r="DH285" s="371"/>
      <c r="DI285" s="371"/>
      <c r="DJ285" s="371"/>
      <c r="DK285" s="371"/>
      <c r="DL285" s="371"/>
      <c r="DM285" s="371"/>
      <c r="DN285" s="371"/>
      <c r="DO285" s="371"/>
      <c r="DP285" s="371"/>
      <c r="DQ285" s="371"/>
      <c r="DR285" s="371"/>
      <c r="DS285" s="371"/>
      <c r="DT285" s="371"/>
      <c r="DU285" s="371"/>
      <c r="DV285" s="371"/>
      <c r="DW285" s="371"/>
      <c r="DX285" s="371"/>
      <c r="DY285" s="371"/>
      <c r="DZ285" s="371"/>
      <c r="EA285" s="371"/>
      <c r="EB285" s="371"/>
      <c r="EC285" s="371"/>
      <c r="ED285" s="371"/>
      <c r="EE285" s="371"/>
      <c r="EF285" s="371"/>
      <c r="EG285" s="371"/>
      <c r="EH285" s="371"/>
      <c r="EI285" s="371"/>
      <c r="EJ285" s="371"/>
      <c r="EK285" s="371"/>
      <c r="EL285" s="371"/>
      <c r="EM285" s="371"/>
      <c r="EN285" s="371"/>
      <c r="EO285" s="371"/>
      <c r="EP285" s="371"/>
      <c r="EQ285" s="371"/>
      <c r="ER285" s="371"/>
      <c r="ES285" s="371"/>
      <c r="ET285" s="371"/>
      <c r="EU285" s="371"/>
      <c r="EV285" s="371"/>
      <c r="EW285" s="371"/>
      <c r="EX285" s="371"/>
      <c r="EY285" s="371"/>
      <c r="EZ285" s="371"/>
      <c r="FA285" s="371"/>
      <c r="FB285" s="371"/>
      <c r="FC285" s="371"/>
      <c r="FD285" s="371"/>
      <c r="FE285" s="371"/>
      <c r="FF285" s="371"/>
      <c r="FG285" s="371"/>
      <c r="FH285" s="371"/>
      <c r="FI285" s="371"/>
      <c r="FJ285" s="371"/>
      <c r="FK285" s="371"/>
      <c r="FL285" s="371"/>
      <c r="FM285" s="371"/>
      <c r="FN285" s="371"/>
      <c r="FO285" s="371"/>
      <c r="FP285" s="371"/>
    </row>
    <row r="286" spans="1:185" s="10" customFormat="1" ht="13.5">
      <c r="A286" s="84"/>
      <c r="B286" s="111" t="s">
        <v>198</v>
      </c>
      <c r="C286" s="518">
        <v>8.66</v>
      </c>
      <c r="D286" s="68"/>
      <c r="E286" s="54"/>
      <c r="F286" s="517"/>
      <c r="G286" s="658">
        <v>1300</v>
      </c>
      <c r="H286" s="177">
        <v>17.5</v>
      </c>
      <c r="I286" s="68" t="s">
        <v>140</v>
      </c>
      <c r="J286" s="54">
        <v>600</v>
      </c>
      <c r="K286" s="54">
        <v>12</v>
      </c>
      <c r="L286" s="65">
        <v>46.7</v>
      </c>
      <c r="M286" s="68" t="s">
        <v>137</v>
      </c>
      <c r="N286" s="54">
        <v>100</v>
      </c>
      <c r="O286" s="68">
        <v>2.76</v>
      </c>
      <c r="P286" s="54" t="s">
        <v>529</v>
      </c>
      <c r="Q286" s="54" t="s">
        <v>530</v>
      </c>
      <c r="R286" s="54" t="s">
        <v>140</v>
      </c>
      <c r="S286" s="54">
        <v>50</v>
      </c>
      <c r="T286" s="54">
        <v>0.24</v>
      </c>
      <c r="U286" s="54" t="s">
        <v>138</v>
      </c>
      <c r="V286" s="54">
        <v>189</v>
      </c>
      <c r="W286" s="65" t="s">
        <v>140</v>
      </c>
      <c r="X286" s="373"/>
      <c r="Y286" s="371"/>
      <c r="Z286" s="371"/>
      <c r="AA286" s="371"/>
      <c r="AB286" s="371"/>
      <c r="AC286" s="371"/>
      <c r="AD286" s="371"/>
      <c r="AE286" s="371"/>
      <c r="AF286" s="371"/>
      <c r="AG286" s="371"/>
      <c r="AH286" s="371"/>
      <c r="AI286" s="371"/>
      <c r="AJ286" s="371"/>
      <c r="AK286" s="371"/>
      <c r="AL286" s="371"/>
      <c r="AM286" s="371"/>
      <c r="AN286" s="371"/>
      <c r="AO286" s="371"/>
      <c r="AP286" s="371"/>
      <c r="AQ286" s="371"/>
      <c r="AR286" s="371"/>
      <c r="AS286" s="371"/>
      <c r="AT286" s="371"/>
      <c r="AU286" s="371"/>
      <c r="AV286" s="371"/>
      <c r="AW286" s="371"/>
      <c r="AX286" s="371"/>
      <c r="AY286" s="371"/>
      <c r="AZ286" s="371"/>
      <c r="BA286" s="371"/>
      <c r="BB286" s="371"/>
      <c r="BC286" s="371"/>
      <c r="BD286" s="371"/>
      <c r="BE286" s="371"/>
      <c r="BF286" s="371"/>
      <c r="BG286" s="371"/>
      <c r="BH286" s="371"/>
      <c r="BI286" s="371"/>
      <c r="BJ286" s="371"/>
      <c r="BK286" s="371"/>
      <c r="BL286" s="371"/>
      <c r="BM286" s="371"/>
      <c r="BN286" s="371"/>
      <c r="BO286" s="371"/>
      <c r="BP286" s="371"/>
      <c r="BQ286" s="371"/>
      <c r="BR286" s="371"/>
      <c r="BS286" s="371"/>
      <c r="BT286" s="371"/>
      <c r="BU286" s="371"/>
      <c r="BV286" s="371"/>
      <c r="BW286" s="371"/>
      <c r="BX286" s="371"/>
      <c r="BY286" s="371"/>
      <c r="BZ286" s="371"/>
      <c r="CA286" s="371"/>
      <c r="CB286" s="371"/>
      <c r="CC286" s="371"/>
      <c r="CD286" s="371"/>
      <c r="CE286" s="371"/>
      <c r="CF286" s="371"/>
      <c r="CG286" s="371"/>
      <c r="CH286" s="371"/>
      <c r="CI286" s="371"/>
      <c r="CJ286" s="371"/>
      <c r="CK286" s="371"/>
      <c r="CL286" s="371"/>
      <c r="CM286" s="371"/>
      <c r="CN286" s="371"/>
      <c r="CO286" s="371"/>
      <c r="CP286" s="371"/>
      <c r="CQ286" s="371"/>
      <c r="CR286" s="371"/>
      <c r="CS286" s="371"/>
      <c r="CT286" s="371"/>
      <c r="CU286" s="371"/>
      <c r="CV286" s="371"/>
      <c r="CW286" s="371"/>
      <c r="CX286" s="371"/>
      <c r="CY286" s="371"/>
      <c r="CZ286" s="371"/>
      <c r="DA286" s="371"/>
      <c r="DB286" s="371"/>
      <c r="DC286" s="371"/>
      <c r="DD286" s="371"/>
      <c r="DE286" s="371"/>
      <c r="DF286" s="371"/>
      <c r="DG286" s="371"/>
      <c r="DH286" s="371"/>
      <c r="DI286" s="371"/>
      <c r="DJ286" s="371"/>
      <c r="DK286" s="371"/>
      <c r="DL286" s="371"/>
      <c r="DM286" s="371"/>
      <c r="DN286" s="371"/>
      <c r="DO286" s="371"/>
      <c r="DP286" s="371"/>
      <c r="DQ286" s="371"/>
      <c r="DR286" s="371"/>
      <c r="DS286" s="371"/>
      <c r="DT286" s="371"/>
      <c r="DU286" s="371"/>
      <c r="DV286" s="371"/>
      <c r="DW286" s="371"/>
      <c r="DX286" s="371"/>
      <c r="DY286" s="371"/>
      <c r="DZ286" s="371"/>
      <c r="EA286" s="371"/>
      <c r="EB286" s="371"/>
      <c r="EC286" s="371"/>
      <c r="ED286" s="371"/>
      <c r="EE286" s="371"/>
      <c r="EF286" s="371"/>
      <c r="EG286" s="371"/>
      <c r="EH286" s="371"/>
      <c r="EI286" s="371"/>
      <c r="EJ286" s="371"/>
      <c r="EK286" s="371"/>
      <c r="EL286" s="371"/>
      <c r="EM286" s="371"/>
      <c r="EN286" s="371"/>
      <c r="EO286" s="371"/>
      <c r="EP286" s="371"/>
      <c r="EQ286" s="371"/>
      <c r="ER286" s="371"/>
      <c r="ES286" s="371"/>
      <c r="ET286" s="371"/>
      <c r="EU286" s="371"/>
      <c r="EV286" s="371"/>
      <c r="EW286" s="371"/>
      <c r="EX286" s="371"/>
      <c r="EY286" s="371"/>
      <c r="EZ286" s="371"/>
      <c r="FA286" s="371"/>
      <c r="FB286" s="371"/>
      <c r="FC286" s="371"/>
      <c r="FD286" s="371"/>
      <c r="FE286" s="371"/>
      <c r="FF286" s="371"/>
      <c r="FG286" s="371"/>
      <c r="FH286" s="371"/>
      <c r="FI286" s="371"/>
      <c r="FJ286" s="371"/>
      <c r="FK286" s="371"/>
      <c r="FL286" s="371"/>
      <c r="FM286" s="371"/>
      <c r="FN286" s="371"/>
      <c r="FO286" s="371"/>
      <c r="FP286" s="371"/>
    </row>
    <row r="287" spans="1:185" s="10" customFormat="1" ht="13.5">
      <c r="A287" s="84"/>
      <c r="B287" s="111" t="s">
        <v>201</v>
      </c>
      <c r="C287" s="518">
        <v>8.65</v>
      </c>
      <c r="D287" s="68"/>
      <c r="E287" s="54"/>
      <c r="F287" s="517"/>
      <c r="G287" s="660">
        <v>1700</v>
      </c>
      <c r="H287" s="177">
        <v>16</v>
      </c>
      <c r="I287" s="68">
        <v>60</v>
      </c>
      <c r="J287" s="239">
        <v>1000</v>
      </c>
      <c r="K287" s="54" t="s">
        <v>133</v>
      </c>
      <c r="L287" s="65">
        <v>53.1</v>
      </c>
      <c r="M287" s="68" t="s">
        <v>132</v>
      </c>
      <c r="N287" s="54">
        <v>100</v>
      </c>
      <c r="O287" s="68">
        <v>2.0499999999999998</v>
      </c>
      <c r="P287" s="54" t="s">
        <v>529</v>
      </c>
      <c r="Q287" s="54" t="s">
        <v>530</v>
      </c>
      <c r="R287" s="54" t="s">
        <v>140</v>
      </c>
      <c r="S287" s="54" t="s">
        <v>96</v>
      </c>
      <c r="T287" s="54">
        <v>0.19</v>
      </c>
      <c r="U287" s="54" t="s">
        <v>138</v>
      </c>
      <c r="V287" s="54">
        <v>170</v>
      </c>
      <c r="W287" s="65" t="s">
        <v>148</v>
      </c>
      <c r="X287" s="373"/>
      <c r="Y287" s="371"/>
      <c r="Z287" s="371"/>
      <c r="AA287" s="371"/>
      <c r="AB287" s="371"/>
      <c r="AC287" s="371"/>
      <c r="AD287" s="371"/>
      <c r="AE287" s="371"/>
      <c r="AF287" s="371"/>
      <c r="AG287" s="371"/>
      <c r="AH287" s="371"/>
      <c r="AI287" s="371"/>
      <c r="AJ287" s="371"/>
      <c r="AK287" s="371"/>
      <c r="AL287" s="371"/>
      <c r="AM287" s="371"/>
      <c r="AN287" s="371"/>
      <c r="AO287" s="371"/>
      <c r="AP287" s="371"/>
      <c r="AQ287" s="371"/>
      <c r="AR287" s="371"/>
      <c r="AS287" s="371"/>
      <c r="AT287" s="371"/>
      <c r="AU287" s="371"/>
      <c r="AV287" s="371"/>
      <c r="AW287" s="371"/>
      <c r="AX287" s="371"/>
      <c r="AY287" s="371"/>
      <c r="AZ287" s="371"/>
      <c r="BA287" s="371"/>
      <c r="BB287" s="371"/>
      <c r="BC287" s="371"/>
      <c r="BD287" s="371"/>
      <c r="BE287" s="371"/>
      <c r="BF287" s="371"/>
      <c r="BG287" s="371"/>
      <c r="BH287" s="371"/>
      <c r="BI287" s="371"/>
      <c r="BJ287" s="371"/>
      <c r="BK287" s="371"/>
      <c r="BL287" s="371"/>
      <c r="BM287" s="371"/>
      <c r="BN287" s="371"/>
      <c r="BO287" s="371"/>
      <c r="BP287" s="371"/>
      <c r="BQ287" s="371"/>
      <c r="BR287" s="371"/>
      <c r="BS287" s="371"/>
      <c r="BT287" s="371"/>
      <c r="BU287" s="371"/>
      <c r="BV287" s="371"/>
      <c r="BW287" s="371"/>
      <c r="BX287" s="371"/>
      <c r="BY287" s="371"/>
      <c r="BZ287" s="371"/>
      <c r="CA287" s="371"/>
      <c r="CB287" s="371"/>
      <c r="CC287" s="371"/>
      <c r="CD287" s="371"/>
      <c r="CE287" s="371"/>
      <c r="CF287" s="371"/>
      <c r="CG287" s="371"/>
      <c r="CH287" s="371"/>
      <c r="CI287" s="371"/>
      <c r="CJ287" s="371"/>
      <c r="CK287" s="371"/>
      <c r="CL287" s="371"/>
      <c r="CM287" s="371"/>
      <c r="CN287" s="371"/>
      <c r="CO287" s="371"/>
      <c r="CP287" s="371"/>
      <c r="CQ287" s="371"/>
      <c r="CR287" s="371"/>
      <c r="CS287" s="371"/>
      <c r="CT287" s="371"/>
      <c r="CU287" s="371"/>
      <c r="CV287" s="371"/>
      <c r="CW287" s="371"/>
      <c r="CX287" s="371"/>
      <c r="CY287" s="371"/>
      <c r="CZ287" s="371"/>
      <c r="DA287" s="371"/>
      <c r="DB287" s="371"/>
      <c r="DC287" s="371"/>
      <c r="DD287" s="371"/>
      <c r="DE287" s="371"/>
      <c r="DF287" s="371"/>
      <c r="DG287" s="371"/>
      <c r="DH287" s="371"/>
      <c r="DI287" s="371"/>
      <c r="DJ287" s="371"/>
      <c r="DK287" s="371"/>
      <c r="DL287" s="371"/>
      <c r="DM287" s="371"/>
      <c r="DN287" s="371"/>
      <c r="DO287" s="371"/>
      <c r="DP287" s="371"/>
      <c r="DQ287" s="371"/>
      <c r="DR287" s="371"/>
      <c r="DS287" s="371"/>
      <c r="DT287" s="371"/>
      <c r="DU287" s="371"/>
      <c r="DV287" s="371"/>
      <c r="DW287" s="371"/>
      <c r="DX287" s="371"/>
      <c r="DY287" s="371"/>
      <c r="DZ287" s="371"/>
      <c r="EA287" s="371"/>
      <c r="EB287" s="371"/>
      <c r="EC287" s="371"/>
      <c r="ED287" s="371"/>
      <c r="EE287" s="371"/>
      <c r="EF287" s="371"/>
      <c r="EG287" s="371"/>
      <c r="EH287" s="371"/>
      <c r="EI287" s="371"/>
      <c r="EJ287" s="371"/>
      <c r="EK287" s="371"/>
      <c r="EL287" s="371"/>
      <c r="EM287" s="371"/>
      <c r="EN287" s="371"/>
      <c r="EO287" s="371"/>
      <c r="EP287" s="371"/>
      <c r="EQ287" s="371"/>
      <c r="ER287" s="371"/>
      <c r="ES287" s="371"/>
      <c r="ET287" s="371"/>
      <c r="EU287" s="371"/>
      <c r="EV287" s="371"/>
      <c r="EW287" s="371"/>
      <c r="EX287" s="371"/>
      <c r="EY287" s="371"/>
      <c r="EZ287" s="371"/>
      <c r="FA287" s="371"/>
      <c r="FB287" s="371"/>
      <c r="FC287" s="371"/>
      <c r="FD287" s="371"/>
      <c r="FE287" s="371"/>
      <c r="FF287" s="371"/>
      <c r="FG287" s="371"/>
      <c r="FH287" s="371"/>
      <c r="FI287" s="371"/>
      <c r="FJ287" s="371"/>
      <c r="FK287" s="371"/>
      <c r="FL287" s="371"/>
      <c r="FM287" s="371"/>
      <c r="FN287" s="371"/>
      <c r="FO287" s="371"/>
      <c r="FP287" s="371"/>
    </row>
    <row r="288" spans="1:185" s="10" customFormat="1" ht="13.5">
      <c r="A288" s="84"/>
      <c r="B288" s="111" t="s">
        <v>131</v>
      </c>
      <c r="C288" s="518">
        <v>8.9600000000000009</v>
      </c>
      <c r="D288" s="68"/>
      <c r="E288" s="54"/>
      <c r="F288" s="517"/>
      <c r="G288" s="660">
        <v>2300</v>
      </c>
      <c r="H288" s="177">
        <v>7</v>
      </c>
      <c r="I288" s="68">
        <v>80</v>
      </c>
      <c r="J288" s="239" t="s">
        <v>132</v>
      </c>
      <c r="K288" s="54" t="s">
        <v>133</v>
      </c>
      <c r="L288" s="65">
        <v>18.100000000000001</v>
      </c>
      <c r="M288" s="502">
        <v>440</v>
      </c>
      <c r="N288" s="54">
        <v>320</v>
      </c>
      <c r="O288" s="68">
        <v>1.1200000000000001</v>
      </c>
      <c r="P288" s="54" t="s">
        <v>529</v>
      </c>
      <c r="Q288" s="54" t="s">
        <v>530</v>
      </c>
      <c r="R288" s="54" t="s">
        <v>140</v>
      </c>
      <c r="S288" s="488">
        <v>400</v>
      </c>
      <c r="T288" s="54">
        <v>0.17</v>
      </c>
      <c r="U288" s="54">
        <v>30</v>
      </c>
      <c r="V288" s="54">
        <v>142</v>
      </c>
      <c r="W288" s="65" t="s">
        <v>148</v>
      </c>
      <c r="X288" s="373"/>
      <c r="Y288" s="371"/>
      <c r="Z288" s="371"/>
      <c r="AA288" s="371"/>
      <c r="AB288" s="371"/>
      <c r="AC288" s="371"/>
      <c r="AD288" s="371"/>
      <c r="AE288" s="371"/>
      <c r="AF288" s="371"/>
      <c r="AG288" s="371"/>
      <c r="AH288" s="371"/>
      <c r="AI288" s="371"/>
      <c r="AJ288" s="371"/>
      <c r="AK288" s="371"/>
      <c r="AL288" s="371"/>
      <c r="AM288" s="371"/>
      <c r="AN288" s="371"/>
      <c r="AO288" s="371"/>
      <c r="AP288" s="371"/>
      <c r="AQ288" s="371"/>
      <c r="AR288" s="371"/>
      <c r="AS288" s="371"/>
      <c r="AT288" s="371"/>
      <c r="AU288" s="371"/>
      <c r="AV288" s="371"/>
      <c r="AW288" s="371"/>
      <c r="AX288" s="371"/>
      <c r="AY288" s="371"/>
      <c r="AZ288" s="371"/>
      <c r="BA288" s="371"/>
      <c r="BB288" s="371"/>
      <c r="BC288" s="371"/>
      <c r="BD288" s="371"/>
      <c r="BE288" s="371"/>
      <c r="BF288" s="371"/>
      <c r="BG288" s="371"/>
      <c r="BH288" s="371"/>
      <c r="BI288" s="371"/>
      <c r="BJ288" s="371"/>
      <c r="BK288" s="371"/>
      <c r="BL288" s="371"/>
      <c r="BM288" s="371"/>
      <c r="BN288" s="371"/>
      <c r="BO288" s="371"/>
      <c r="BP288" s="371"/>
      <c r="BQ288" s="371"/>
      <c r="BR288" s="371"/>
      <c r="BS288" s="371"/>
      <c r="BT288" s="371"/>
      <c r="BU288" s="371"/>
      <c r="BV288" s="371"/>
      <c r="BW288" s="371"/>
      <c r="BX288" s="371"/>
      <c r="BY288" s="371"/>
      <c r="BZ288" s="371"/>
      <c r="CA288" s="371"/>
      <c r="CB288" s="371"/>
      <c r="CC288" s="371"/>
      <c r="CD288" s="371"/>
      <c r="CE288" s="371"/>
      <c r="CF288" s="371"/>
      <c r="CG288" s="371"/>
      <c r="CH288" s="371"/>
      <c r="CI288" s="371"/>
      <c r="CJ288" s="371"/>
      <c r="CK288" s="371"/>
      <c r="CL288" s="371"/>
      <c r="CM288" s="371"/>
      <c r="CN288" s="371"/>
      <c r="CO288" s="371"/>
      <c r="CP288" s="371"/>
      <c r="CQ288" s="371"/>
      <c r="CR288" s="371"/>
      <c r="CS288" s="371"/>
      <c r="CT288" s="371"/>
      <c r="CU288" s="371"/>
      <c r="CV288" s="371"/>
      <c r="CW288" s="371"/>
      <c r="CX288" s="371"/>
      <c r="CY288" s="371"/>
      <c r="CZ288" s="371"/>
      <c r="DA288" s="371"/>
      <c r="DB288" s="371"/>
      <c r="DC288" s="371"/>
      <c r="DD288" s="371"/>
      <c r="DE288" s="371"/>
      <c r="DF288" s="371"/>
      <c r="DG288" s="371"/>
      <c r="DH288" s="371"/>
      <c r="DI288" s="371"/>
      <c r="DJ288" s="371"/>
      <c r="DK288" s="371"/>
      <c r="DL288" s="371"/>
      <c r="DM288" s="371"/>
      <c r="DN288" s="371"/>
      <c r="DO288" s="371"/>
      <c r="DP288" s="371"/>
      <c r="DQ288" s="371"/>
      <c r="DR288" s="371"/>
      <c r="DS288" s="371"/>
      <c r="DT288" s="371"/>
      <c r="DU288" s="371"/>
      <c r="DV288" s="371"/>
      <c r="DW288" s="371"/>
      <c r="DX288" s="371"/>
      <c r="DY288" s="371"/>
      <c r="DZ288" s="371"/>
      <c r="EA288" s="371"/>
      <c r="EB288" s="371"/>
      <c r="EC288" s="371"/>
      <c r="ED288" s="371"/>
      <c r="EE288" s="371"/>
      <c r="EF288" s="371"/>
      <c r="EG288" s="371"/>
      <c r="EH288" s="371"/>
      <c r="EI288" s="371"/>
      <c r="EJ288" s="371"/>
      <c r="EK288" s="371"/>
      <c r="EL288" s="371"/>
      <c r="EM288" s="371"/>
      <c r="EN288" s="371"/>
      <c r="EO288" s="371"/>
      <c r="EP288" s="371"/>
      <c r="EQ288" s="371"/>
      <c r="ER288" s="371"/>
      <c r="ES288" s="371"/>
      <c r="ET288" s="371"/>
      <c r="EU288" s="371"/>
      <c r="EV288" s="371"/>
      <c r="EW288" s="371"/>
      <c r="EX288" s="371"/>
      <c r="EY288" s="371"/>
      <c r="EZ288" s="371"/>
      <c r="FA288" s="371"/>
      <c r="FB288" s="371"/>
      <c r="FC288" s="371"/>
      <c r="FD288" s="371"/>
      <c r="FE288" s="371"/>
      <c r="FF288" s="371"/>
      <c r="FG288" s="371"/>
      <c r="FH288" s="371"/>
      <c r="FI288" s="371"/>
      <c r="FJ288" s="371"/>
      <c r="FK288" s="371"/>
      <c r="FL288" s="371"/>
      <c r="FM288" s="371"/>
      <c r="FN288" s="371"/>
      <c r="FO288" s="371"/>
      <c r="FP288" s="371"/>
    </row>
    <row r="289" spans="1:212" s="10" customFormat="1" ht="12">
      <c r="A289" s="84"/>
      <c r="B289" s="111" t="s">
        <v>316</v>
      </c>
      <c r="C289" s="518">
        <v>8.7899999999999991</v>
      </c>
      <c r="D289" s="68" t="e">
        <f>+#REF!/61.02+H289/35.45+L289/96.06/2</f>
        <v>#REF!</v>
      </c>
      <c r="E289" s="54" t="e">
        <f>+I289/1000/17.04+O289/20.04+S289/1000/55.85/2+T289/24.31/2+#REF!/39.1+#REF!/22.99</f>
        <v>#REF!</v>
      </c>
      <c r="F289" s="517"/>
      <c r="G289" s="660">
        <v>2700</v>
      </c>
      <c r="H289" s="177">
        <v>18.399999999999999</v>
      </c>
      <c r="I289" s="68">
        <v>60</v>
      </c>
      <c r="J289" s="239">
        <v>1200</v>
      </c>
      <c r="K289" s="54" t="s">
        <v>133</v>
      </c>
      <c r="L289" s="65">
        <v>63.4</v>
      </c>
      <c r="M289" s="68">
        <v>110</v>
      </c>
      <c r="N289" s="54">
        <v>260</v>
      </c>
      <c r="O289" s="68">
        <v>2.76</v>
      </c>
      <c r="P289" s="54" t="s">
        <v>75</v>
      </c>
      <c r="Q289" s="54" t="s">
        <v>75</v>
      </c>
      <c r="R289" s="54" t="s">
        <v>75</v>
      </c>
      <c r="S289" s="54">
        <v>130</v>
      </c>
      <c r="T289" s="54">
        <v>0.32</v>
      </c>
      <c r="U289" s="54">
        <v>5</v>
      </c>
      <c r="V289" s="54">
        <v>193</v>
      </c>
      <c r="W289" s="521" t="s">
        <v>148</v>
      </c>
      <c r="X289" s="373"/>
      <c r="Y289" s="371"/>
      <c r="Z289" s="371"/>
      <c r="AA289" s="371"/>
      <c r="AB289" s="371"/>
      <c r="AC289" s="371"/>
      <c r="AD289" s="371"/>
      <c r="AE289" s="371"/>
      <c r="AF289" s="371"/>
      <c r="AG289" s="371"/>
      <c r="AH289" s="371"/>
      <c r="AI289" s="371"/>
      <c r="AJ289" s="371"/>
      <c r="AK289" s="371"/>
      <c r="AL289" s="371"/>
      <c r="AM289" s="371"/>
      <c r="AN289" s="371"/>
      <c r="AO289" s="371"/>
      <c r="AP289" s="371"/>
      <c r="AQ289" s="371"/>
      <c r="AR289" s="371"/>
      <c r="AS289" s="371"/>
      <c r="AT289" s="371"/>
      <c r="AU289" s="371"/>
      <c r="AV289" s="371"/>
      <c r="AW289" s="371"/>
      <c r="AX289" s="371"/>
      <c r="AY289" s="371"/>
      <c r="AZ289" s="371"/>
      <c r="BA289" s="371"/>
      <c r="BB289" s="371"/>
      <c r="BC289" s="371"/>
      <c r="BD289" s="371"/>
      <c r="BE289" s="371"/>
      <c r="BF289" s="371"/>
      <c r="BG289" s="371"/>
      <c r="BH289" s="371"/>
      <c r="BI289" s="371"/>
      <c r="BJ289" s="371"/>
      <c r="BK289" s="371"/>
      <c r="BL289" s="371"/>
      <c r="BM289" s="371"/>
      <c r="BN289" s="371"/>
      <c r="BO289" s="371"/>
      <c r="BP289" s="371"/>
      <c r="BQ289" s="371"/>
      <c r="BR289" s="371"/>
      <c r="BS289" s="371"/>
      <c r="BT289" s="371"/>
      <c r="BU289" s="371"/>
      <c r="BV289" s="371"/>
      <c r="BW289" s="371"/>
      <c r="BX289" s="371"/>
      <c r="BY289" s="371"/>
      <c r="BZ289" s="371"/>
      <c r="CA289" s="371"/>
      <c r="CB289" s="371"/>
      <c r="CC289" s="371"/>
      <c r="CD289" s="371"/>
      <c r="CE289" s="371"/>
      <c r="CF289" s="371"/>
      <c r="CG289" s="371"/>
      <c r="CH289" s="371"/>
      <c r="CI289" s="371"/>
      <c r="CJ289" s="371"/>
      <c r="CK289" s="371"/>
      <c r="CL289" s="371"/>
      <c r="CM289" s="371"/>
      <c r="CN289" s="371"/>
      <c r="CO289" s="371"/>
      <c r="CP289" s="371"/>
      <c r="CQ289" s="371"/>
      <c r="CR289" s="371"/>
      <c r="CS289" s="371"/>
      <c r="CT289" s="371"/>
      <c r="CU289" s="371"/>
      <c r="CV289" s="371"/>
      <c r="CW289" s="371"/>
      <c r="CX289" s="371"/>
      <c r="CY289" s="371"/>
      <c r="CZ289" s="371"/>
      <c r="DA289" s="371"/>
      <c r="DB289" s="371"/>
      <c r="DC289" s="371"/>
      <c r="DD289" s="371"/>
      <c r="DE289" s="371"/>
      <c r="DF289" s="371"/>
      <c r="DG289" s="371"/>
      <c r="DH289" s="371"/>
      <c r="DI289" s="371"/>
      <c r="DJ289" s="371"/>
      <c r="DK289" s="371"/>
      <c r="DL289" s="371"/>
      <c r="DM289" s="371"/>
      <c r="DN289" s="371"/>
      <c r="DO289" s="371"/>
      <c r="DP289" s="371"/>
      <c r="DQ289" s="371"/>
      <c r="DR289" s="371"/>
      <c r="DS289" s="371"/>
      <c r="DT289" s="371"/>
      <c r="DU289" s="371"/>
      <c r="DV289" s="371"/>
      <c r="DW289" s="371"/>
      <c r="DX289" s="371"/>
      <c r="DY289" s="371"/>
      <c r="DZ289" s="371"/>
      <c r="EA289" s="371"/>
      <c r="EB289" s="371"/>
      <c r="EC289" s="371"/>
      <c r="ED289" s="371"/>
      <c r="EE289" s="371"/>
      <c r="EF289" s="371"/>
      <c r="EG289" s="371"/>
      <c r="EH289" s="371"/>
      <c r="EI289" s="371"/>
      <c r="EJ289" s="371"/>
      <c r="EK289" s="371"/>
      <c r="EL289" s="371"/>
      <c r="EM289" s="371"/>
      <c r="EN289" s="371"/>
      <c r="EO289" s="371"/>
      <c r="EP289" s="371"/>
      <c r="EQ289" s="371"/>
      <c r="ER289" s="371"/>
      <c r="ES289" s="371"/>
      <c r="ET289" s="371"/>
      <c r="EU289" s="371"/>
      <c r="EV289" s="371"/>
      <c r="EW289" s="371"/>
      <c r="EX289" s="371"/>
      <c r="EY289" s="371"/>
      <c r="EZ289" s="371"/>
      <c r="FA289" s="371"/>
      <c r="FB289" s="371"/>
      <c r="FC289" s="371"/>
      <c r="FD289" s="371"/>
      <c r="FE289" s="371"/>
      <c r="FF289" s="371"/>
      <c r="FG289" s="371"/>
      <c r="FH289" s="371"/>
      <c r="FI289" s="371"/>
      <c r="FJ289" s="371"/>
      <c r="FK289" s="371"/>
      <c r="FL289" s="371"/>
      <c r="FM289" s="371"/>
      <c r="FN289" s="371"/>
      <c r="FO289" s="371"/>
      <c r="FP289" s="371"/>
    </row>
    <row r="290" spans="1:212" s="10" customFormat="1" ht="12">
      <c r="A290" s="84"/>
      <c r="B290" s="111" t="s">
        <v>351</v>
      </c>
      <c r="C290" s="518">
        <v>8.84</v>
      </c>
      <c r="D290" s="68"/>
      <c r="E290" s="54"/>
      <c r="F290" s="517"/>
      <c r="G290" s="660">
        <v>2900</v>
      </c>
      <c r="H290" s="177">
        <v>19.5</v>
      </c>
      <c r="I290" s="68" t="s">
        <v>96</v>
      </c>
      <c r="J290" s="239">
        <v>1400</v>
      </c>
      <c r="K290" s="54" t="s">
        <v>133</v>
      </c>
      <c r="L290" s="65">
        <v>64.599999999999994</v>
      </c>
      <c r="M290" s="68">
        <v>83</v>
      </c>
      <c r="N290" s="54">
        <v>170</v>
      </c>
      <c r="O290" s="68">
        <v>2.2200000000000002</v>
      </c>
      <c r="P290" s="54" t="s">
        <v>75</v>
      </c>
      <c r="Q290" s="54" t="s">
        <v>75</v>
      </c>
      <c r="R290" s="54">
        <v>3</v>
      </c>
      <c r="S290" s="54" t="s">
        <v>132</v>
      </c>
      <c r="T290" s="54">
        <v>0.3</v>
      </c>
      <c r="U290" s="54" t="s">
        <v>75</v>
      </c>
      <c r="V290" s="54">
        <v>146</v>
      </c>
      <c r="W290" s="45">
        <v>110</v>
      </c>
      <c r="Y290" s="371"/>
      <c r="Z290" s="371"/>
      <c r="AA290" s="371"/>
      <c r="AB290" s="371"/>
      <c r="AC290" s="371"/>
      <c r="AD290" s="371"/>
      <c r="AE290" s="371"/>
      <c r="AF290" s="371"/>
      <c r="AG290" s="371"/>
      <c r="AH290" s="371"/>
      <c r="AI290" s="371"/>
      <c r="AJ290" s="371"/>
      <c r="AK290" s="371"/>
      <c r="AL290" s="371"/>
      <c r="AM290" s="371"/>
      <c r="AN290" s="371"/>
      <c r="AO290" s="371"/>
      <c r="AP290" s="371"/>
      <c r="AQ290" s="371"/>
      <c r="AR290" s="371"/>
      <c r="AS290" s="371"/>
      <c r="AT290" s="371"/>
      <c r="AU290" s="371"/>
      <c r="AV290" s="371"/>
      <c r="AW290" s="371"/>
      <c r="AX290" s="371"/>
      <c r="AY290" s="371"/>
      <c r="AZ290" s="371"/>
      <c r="BA290" s="371"/>
      <c r="BB290" s="371"/>
      <c r="BC290" s="371"/>
      <c r="BD290" s="371"/>
      <c r="BE290" s="371"/>
      <c r="BF290" s="371"/>
      <c r="BG290" s="371"/>
      <c r="BH290" s="371"/>
      <c r="BI290" s="371"/>
      <c r="BJ290" s="371"/>
      <c r="BK290" s="371"/>
      <c r="BL290" s="371"/>
      <c r="BM290" s="371"/>
      <c r="BN290" s="371"/>
      <c r="BO290" s="371"/>
      <c r="BP290" s="371"/>
      <c r="BQ290" s="371"/>
      <c r="BR290" s="371"/>
      <c r="BS290" s="371"/>
      <c r="BT290" s="371"/>
      <c r="BU290" s="371"/>
      <c r="BV290" s="371"/>
      <c r="BW290" s="371"/>
      <c r="BX290" s="371"/>
      <c r="BY290" s="371"/>
      <c r="BZ290" s="371"/>
      <c r="CA290" s="371"/>
      <c r="CB290" s="371"/>
      <c r="CC290" s="371"/>
      <c r="CD290" s="371"/>
      <c r="CE290" s="371"/>
      <c r="CF290" s="371"/>
      <c r="CG290" s="371"/>
      <c r="CH290" s="371"/>
      <c r="CI290" s="371"/>
      <c r="CJ290" s="371"/>
      <c r="CK290" s="371"/>
      <c r="CL290" s="371"/>
      <c r="CM290" s="371"/>
      <c r="CN290" s="371"/>
      <c r="CO290" s="371"/>
      <c r="CP290" s="371"/>
      <c r="CQ290" s="371"/>
      <c r="CR290" s="371"/>
      <c r="CS290" s="371"/>
      <c r="CT290" s="371"/>
      <c r="CU290" s="371"/>
      <c r="CV290" s="371"/>
      <c r="CW290" s="371"/>
      <c r="CX290" s="371"/>
      <c r="CY290" s="371"/>
      <c r="CZ290" s="371"/>
      <c r="DA290" s="371"/>
      <c r="DB290" s="371"/>
      <c r="DC290" s="371"/>
      <c r="DD290" s="371"/>
      <c r="DE290" s="371"/>
      <c r="DF290" s="371"/>
      <c r="DG290" s="371"/>
      <c r="DH290" s="371"/>
      <c r="DI290" s="371"/>
      <c r="DJ290" s="371"/>
      <c r="DK290" s="371"/>
      <c r="DL290" s="371"/>
      <c r="DM290" s="371"/>
      <c r="DN290" s="371"/>
      <c r="DO290" s="371"/>
      <c r="DP290" s="371"/>
      <c r="DQ290" s="371"/>
      <c r="DR290" s="371"/>
      <c r="DS290" s="371"/>
      <c r="DT290" s="371"/>
      <c r="DU290" s="371"/>
      <c r="DV290" s="371"/>
      <c r="DW290" s="371"/>
      <c r="DX290" s="371"/>
      <c r="DY290" s="371"/>
      <c r="DZ290" s="371"/>
      <c r="EA290" s="371"/>
      <c r="EB290" s="371"/>
      <c r="EC290" s="371"/>
      <c r="ED290" s="371"/>
      <c r="EE290" s="371"/>
      <c r="EF290" s="371"/>
      <c r="EG290" s="371"/>
      <c r="EH290" s="371"/>
      <c r="EI290" s="371"/>
      <c r="EJ290" s="371"/>
      <c r="EK290" s="371"/>
      <c r="EL290" s="371"/>
      <c r="EM290" s="371"/>
      <c r="EN290" s="371"/>
      <c r="EO290" s="371"/>
      <c r="EP290" s="371"/>
      <c r="EQ290" s="371"/>
      <c r="ER290" s="371"/>
      <c r="ES290" s="371"/>
      <c r="ET290" s="371"/>
      <c r="EU290" s="371"/>
      <c r="EV290" s="371"/>
      <c r="EW290" s="371"/>
      <c r="EX290" s="371"/>
      <c r="EY290" s="371"/>
      <c r="EZ290" s="371"/>
      <c r="FA290" s="371"/>
      <c r="FB290" s="371"/>
      <c r="FC290" s="371"/>
      <c r="FD290" s="371"/>
      <c r="FE290" s="371"/>
      <c r="FF290" s="371"/>
      <c r="FG290" s="371"/>
      <c r="FH290" s="371"/>
      <c r="FI290" s="371"/>
      <c r="FJ290" s="371"/>
      <c r="FK290" s="371"/>
      <c r="FL290" s="371"/>
      <c r="FM290" s="371"/>
      <c r="FN290" s="371"/>
      <c r="FO290" s="371"/>
      <c r="FP290" s="371"/>
    </row>
    <row r="291" spans="1:212" s="10" customFormat="1" ht="12">
      <c r="A291" s="60" t="s">
        <v>49</v>
      </c>
      <c r="B291" s="111" t="s">
        <v>389</v>
      </c>
      <c r="C291" s="518">
        <v>8.8699999999999992</v>
      </c>
      <c r="D291" s="68"/>
      <c r="E291" s="54"/>
      <c r="F291" s="517"/>
      <c r="G291" s="660">
        <v>3000</v>
      </c>
      <c r="H291" s="177">
        <v>19.100000000000001</v>
      </c>
      <c r="I291" s="68">
        <v>30</v>
      </c>
      <c r="J291" s="239">
        <v>1800</v>
      </c>
      <c r="K291" s="54" t="s">
        <v>133</v>
      </c>
      <c r="L291" s="65">
        <v>64.7</v>
      </c>
      <c r="M291" s="68">
        <v>120</v>
      </c>
      <c r="N291" s="54">
        <v>390</v>
      </c>
      <c r="O291" s="68">
        <v>1.67</v>
      </c>
      <c r="P291" s="54" t="s">
        <v>75</v>
      </c>
      <c r="Q291" s="54" t="s">
        <v>75</v>
      </c>
      <c r="R291" s="54">
        <v>1</v>
      </c>
      <c r="S291" s="54">
        <v>100</v>
      </c>
      <c r="T291" s="54">
        <v>0.22</v>
      </c>
      <c r="U291" s="54">
        <v>3</v>
      </c>
      <c r="V291" s="480">
        <v>224</v>
      </c>
      <c r="W291" s="435">
        <v>14</v>
      </c>
      <c r="X291" s="373"/>
      <c r="Y291" s="371"/>
      <c r="Z291" s="371"/>
      <c r="AA291" s="371"/>
      <c r="AB291" s="371"/>
      <c r="AC291" s="371"/>
      <c r="AD291" s="371"/>
      <c r="AE291" s="371"/>
      <c r="AF291" s="371"/>
      <c r="AG291" s="371"/>
      <c r="AH291" s="371"/>
      <c r="AI291" s="371"/>
      <c r="AJ291" s="371"/>
      <c r="AK291" s="371"/>
      <c r="AL291" s="371"/>
      <c r="AM291" s="371"/>
      <c r="AN291" s="371"/>
      <c r="AO291" s="371"/>
      <c r="AP291" s="371"/>
      <c r="AQ291" s="371"/>
      <c r="AR291" s="371"/>
      <c r="AS291" s="371"/>
      <c r="AT291" s="371"/>
      <c r="AU291" s="371"/>
      <c r="AV291" s="371"/>
      <c r="AW291" s="371"/>
      <c r="AX291" s="371"/>
      <c r="AY291" s="371"/>
      <c r="AZ291" s="371"/>
      <c r="BA291" s="371"/>
      <c r="BB291" s="371"/>
      <c r="BC291" s="371"/>
      <c r="BD291" s="371"/>
      <c r="BE291" s="371"/>
      <c r="BF291" s="371"/>
      <c r="BG291" s="371"/>
      <c r="BH291" s="371"/>
      <c r="BI291" s="371"/>
      <c r="BJ291" s="371"/>
      <c r="BK291" s="371"/>
      <c r="BL291" s="371"/>
      <c r="BM291" s="371"/>
      <c r="BN291" s="371"/>
      <c r="BO291" s="371"/>
      <c r="BP291" s="371"/>
      <c r="BQ291" s="371"/>
      <c r="BR291" s="371"/>
      <c r="BS291" s="371"/>
      <c r="BT291" s="371"/>
      <c r="BU291" s="371"/>
      <c r="BV291" s="371"/>
      <c r="BW291" s="371"/>
      <c r="BX291" s="371"/>
      <c r="BY291" s="371"/>
      <c r="BZ291" s="371"/>
      <c r="CA291" s="371"/>
      <c r="CB291" s="371"/>
      <c r="CC291" s="371"/>
      <c r="CD291" s="371"/>
      <c r="CE291" s="371"/>
      <c r="CF291" s="371"/>
      <c r="CG291" s="371"/>
      <c r="CH291" s="371"/>
      <c r="CI291" s="371"/>
      <c r="CJ291" s="371"/>
      <c r="CK291" s="371"/>
      <c r="CL291" s="371"/>
      <c r="CM291" s="371"/>
      <c r="CN291" s="371"/>
      <c r="CO291" s="371"/>
      <c r="CP291" s="371"/>
      <c r="CQ291" s="371"/>
      <c r="CR291" s="371"/>
      <c r="CS291" s="371"/>
      <c r="CT291" s="371"/>
      <c r="CU291" s="371"/>
      <c r="CV291" s="371"/>
      <c r="CW291" s="371"/>
      <c r="CX291" s="371"/>
      <c r="CY291" s="371"/>
      <c r="CZ291" s="371"/>
      <c r="DA291" s="371"/>
      <c r="DB291" s="371"/>
      <c r="DC291" s="371"/>
      <c r="DD291" s="371"/>
      <c r="DE291" s="371"/>
      <c r="DF291" s="371"/>
      <c r="DG291" s="371"/>
      <c r="DH291" s="371"/>
      <c r="DI291" s="371"/>
      <c r="DJ291" s="371"/>
      <c r="DK291" s="371"/>
      <c r="DL291" s="371"/>
      <c r="DM291" s="371"/>
      <c r="DN291" s="371"/>
      <c r="DO291" s="371"/>
      <c r="DP291" s="371"/>
      <c r="DQ291" s="371"/>
      <c r="DR291" s="371"/>
      <c r="DS291" s="371"/>
      <c r="DT291" s="371"/>
      <c r="DU291" s="371"/>
      <c r="DV291" s="371"/>
      <c r="DW291" s="371"/>
      <c r="DX291" s="371"/>
      <c r="DY291" s="371"/>
      <c r="DZ291" s="371"/>
      <c r="EA291" s="371"/>
      <c r="EB291" s="371"/>
      <c r="EC291" s="371"/>
      <c r="ED291" s="371"/>
      <c r="EE291" s="371"/>
      <c r="EF291" s="371"/>
      <c r="EG291" s="371"/>
      <c r="EH291" s="371"/>
      <c r="EI291" s="371"/>
      <c r="EJ291" s="371"/>
      <c r="EK291" s="371"/>
      <c r="EL291" s="371"/>
      <c r="EM291" s="371"/>
      <c r="EN291" s="371"/>
      <c r="EO291" s="371"/>
      <c r="EP291" s="371"/>
      <c r="EQ291" s="371"/>
      <c r="ER291" s="371"/>
      <c r="ES291" s="371"/>
      <c r="ET291" s="371"/>
      <c r="EU291" s="371"/>
      <c r="EV291" s="371"/>
      <c r="EW291" s="371"/>
      <c r="EX291" s="371"/>
      <c r="EY291" s="371"/>
      <c r="EZ291" s="371"/>
      <c r="FA291" s="371"/>
      <c r="FB291" s="371"/>
      <c r="FC291" s="371"/>
      <c r="FD291" s="371"/>
      <c r="FE291" s="371"/>
      <c r="FF291" s="371"/>
      <c r="FG291" s="371"/>
      <c r="FH291" s="371"/>
      <c r="FI291" s="371"/>
      <c r="FJ291" s="371"/>
      <c r="FK291" s="371"/>
      <c r="FL291" s="371"/>
      <c r="FM291" s="371"/>
      <c r="FN291" s="371"/>
      <c r="FO291" s="371"/>
      <c r="FP291" s="371"/>
    </row>
    <row r="292" spans="1:212" s="10" customFormat="1" ht="12">
      <c r="A292" s="84"/>
      <c r="B292" s="111" t="s">
        <v>427</v>
      </c>
      <c r="C292" s="518">
        <v>8.82</v>
      </c>
      <c r="D292" s="68"/>
      <c r="E292" s="54"/>
      <c r="F292" s="517"/>
      <c r="G292" s="660">
        <v>3000</v>
      </c>
      <c r="H292" s="177">
        <v>21.9</v>
      </c>
      <c r="I292" s="68" t="s">
        <v>96</v>
      </c>
      <c r="J292" s="239">
        <v>1500</v>
      </c>
      <c r="K292" s="54">
        <v>4</v>
      </c>
      <c r="L292" s="65">
        <v>65.5</v>
      </c>
      <c r="M292" s="68">
        <v>82</v>
      </c>
      <c r="N292" s="54">
        <v>240</v>
      </c>
      <c r="O292" s="68">
        <v>1.91</v>
      </c>
      <c r="P292" s="54">
        <v>1</v>
      </c>
      <c r="Q292" s="54" t="s">
        <v>75</v>
      </c>
      <c r="R292" s="54" t="s">
        <v>75</v>
      </c>
      <c r="S292" s="54" t="s">
        <v>132</v>
      </c>
      <c r="T292" s="54">
        <v>0.25</v>
      </c>
      <c r="U292" s="54">
        <v>2</v>
      </c>
      <c r="V292" s="480">
        <v>228</v>
      </c>
      <c r="W292" s="65" t="s">
        <v>148</v>
      </c>
      <c r="X292" s="373"/>
      <c r="Y292" s="371"/>
      <c r="Z292" s="371"/>
      <c r="AA292" s="371"/>
      <c r="AB292" s="371"/>
      <c r="AC292" s="371"/>
      <c r="AD292" s="371"/>
      <c r="AE292" s="371"/>
      <c r="AF292" s="371"/>
      <c r="AG292" s="371"/>
      <c r="AH292" s="371"/>
      <c r="AI292" s="371"/>
      <c r="AJ292" s="371"/>
      <c r="AK292" s="371"/>
      <c r="AL292" s="371"/>
      <c r="AM292" s="371"/>
      <c r="AN292" s="371"/>
      <c r="AO292" s="371"/>
      <c r="AP292" s="371"/>
      <c r="AQ292" s="371"/>
      <c r="AR292" s="371"/>
      <c r="AS292" s="371"/>
      <c r="AT292" s="371"/>
      <c r="AU292" s="371"/>
      <c r="AV292" s="371"/>
      <c r="AW292" s="371"/>
      <c r="AX292" s="371"/>
      <c r="AY292" s="371"/>
      <c r="AZ292" s="371"/>
      <c r="BA292" s="371"/>
      <c r="BB292" s="371"/>
      <c r="BC292" s="371"/>
      <c r="BD292" s="371"/>
      <c r="BE292" s="371"/>
      <c r="BF292" s="371"/>
      <c r="BG292" s="371"/>
      <c r="BH292" s="371"/>
      <c r="BI292" s="371"/>
      <c r="BJ292" s="371"/>
      <c r="BK292" s="371"/>
      <c r="BL292" s="371"/>
      <c r="BM292" s="371"/>
      <c r="BN292" s="371"/>
      <c r="BO292" s="371"/>
      <c r="BP292" s="371"/>
      <c r="BQ292" s="371"/>
      <c r="BR292" s="371"/>
      <c r="BS292" s="371"/>
      <c r="BT292" s="371"/>
      <c r="BU292" s="371"/>
      <c r="BV292" s="371"/>
      <c r="BW292" s="371"/>
      <c r="BX292" s="371"/>
      <c r="BY292" s="371"/>
      <c r="BZ292" s="371"/>
      <c r="CA292" s="371"/>
      <c r="CB292" s="371"/>
      <c r="CC292" s="371"/>
      <c r="CD292" s="371"/>
      <c r="CE292" s="371"/>
      <c r="CF292" s="371"/>
      <c r="CG292" s="371"/>
      <c r="CH292" s="371"/>
      <c r="CI292" s="371"/>
      <c r="CJ292" s="371"/>
      <c r="CK292" s="371"/>
      <c r="CL292" s="371"/>
      <c r="CM292" s="371"/>
      <c r="CN292" s="371"/>
      <c r="CO292" s="371"/>
      <c r="CP292" s="371"/>
      <c r="CQ292" s="371"/>
      <c r="CR292" s="371"/>
      <c r="CS292" s="371"/>
      <c r="CT292" s="371"/>
      <c r="CU292" s="371"/>
      <c r="CV292" s="371"/>
      <c r="CW292" s="371"/>
      <c r="CX292" s="371"/>
      <c r="CY292" s="371"/>
      <c r="CZ292" s="371"/>
      <c r="DA292" s="371"/>
      <c r="DB292" s="371"/>
      <c r="DC292" s="371"/>
      <c r="DD292" s="371"/>
      <c r="DE292" s="371"/>
      <c r="DF292" s="371"/>
      <c r="DG292" s="371"/>
      <c r="DH292" s="371"/>
      <c r="DI292" s="371"/>
      <c r="DJ292" s="371"/>
      <c r="DK292" s="371"/>
      <c r="DL292" s="371"/>
      <c r="DM292" s="371"/>
      <c r="DN292" s="371"/>
      <c r="DO292" s="371"/>
      <c r="DP292" s="371"/>
      <c r="DQ292" s="371"/>
      <c r="DR292" s="371"/>
      <c r="DS292" s="371"/>
      <c r="DT292" s="371"/>
      <c r="DU292" s="371"/>
      <c r="DV292" s="371"/>
      <c r="DW292" s="371"/>
      <c r="DX292" s="371"/>
      <c r="DY292" s="371"/>
      <c r="DZ292" s="371"/>
      <c r="EA292" s="371"/>
      <c r="EB292" s="371"/>
      <c r="EC292" s="371"/>
      <c r="ED292" s="371"/>
      <c r="EE292" s="371"/>
      <c r="EF292" s="371"/>
      <c r="EG292" s="371"/>
      <c r="EH292" s="371"/>
      <c r="EI292" s="371"/>
      <c r="EJ292" s="371"/>
      <c r="EK292" s="371"/>
      <c r="EL292" s="371"/>
      <c r="EM292" s="371"/>
      <c r="EN292" s="371"/>
      <c r="EO292" s="371"/>
      <c r="EP292" s="371"/>
      <c r="EQ292" s="371"/>
      <c r="ER292" s="371"/>
      <c r="ES292" s="371"/>
      <c r="ET292" s="371"/>
      <c r="EU292" s="371"/>
      <c r="EV292" s="371"/>
      <c r="EW292" s="371"/>
      <c r="EX292" s="371"/>
      <c r="EY292" s="371"/>
      <c r="EZ292" s="371"/>
      <c r="FA292" s="371"/>
      <c r="FB292" s="371"/>
      <c r="FC292" s="371"/>
      <c r="FD292" s="371"/>
      <c r="FE292" s="371"/>
      <c r="FF292" s="371"/>
      <c r="FG292" s="371"/>
      <c r="FH292" s="371"/>
      <c r="FI292" s="371"/>
      <c r="FJ292" s="371"/>
      <c r="FK292" s="371"/>
      <c r="FL292" s="371"/>
      <c r="FM292" s="371"/>
      <c r="FN292" s="371"/>
      <c r="FO292" s="371"/>
      <c r="FP292" s="371"/>
    </row>
    <row r="293" spans="1:212" s="10" customFormat="1" ht="12">
      <c r="A293" s="84"/>
      <c r="B293" s="111" t="s">
        <v>467</v>
      </c>
      <c r="C293" s="518">
        <v>8.73</v>
      </c>
      <c r="D293" s="68"/>
      <c r="E293" s="54"/>
      <c r="F293" s="517"/>
      <c r="G293" s="660">
        <v>2100</v>
      </c>
      <c r="H293" s="177">
        <v>27.7</v>
      </c>
      <c r="I293" s="68">
        <v>30</v>
      </c>
      <c r="J293" s="239">
        <v>1100</v>
      </c>
      <c r="K293" s="54">
        <v>5</v>
      </c>
      <c r="L293" s="65">
        <v>54.5</v>
      </c>
      <c r="M293" s="124">
        <v>77</v>
      </c>
      <c r="N293" s="54">
        <v>210</v>
      </c>
      <c r="O293" s="68">
        <v>1.89</v>
      </c>
      <c r="P293" s="54" t="s">
        <v>75</v>
      </c>
      <c r="Q293" s="54" t="s">
        <v>67</v>
      </c>
      <c r="R293" s="54" t="s">
        <v>75</v>
      </c>
      <c r="S293" s="54">
        <v>90</v>
      </c>
      <c r="T293" s="54">
        <v>0.24</v>
      </c>
      <c r="U293" s="54">
        <v>3</v>
      </c>
      <c r="V293" s="54">
        <v>182</v>
      </c>
      <c r="W293" s="65" t="s">
        <v>148</v>
      </c>
      <c r="X293" s="373"/>
      <c r="Y293" s="371"/>
      <c r="Z293" s="371"/>
      <c r="AA293" s="371"/>
      <c r="AB293" s="371"/>
      <c r="AC293" s="371"/>
      <c r="AD293" s="371"/>
      <c r="AE293" s="371"/>
      <c r="AF293" s="371"/>
      <c r="AG293" s="371"/>
      <c r="AH293" s="371"/>
      <c r="AI293" s="371"/>
      <c r="AJ293" s="371"/>
      <c r="AK293" s="371"/>
      <c r="AL293" s="371"/>
      <c r="AM293" s="371"/>
      <c r="AN293" s="371"/>
      <c r="AO293" s="371"/>
      <c r="AP293" s="371"/>
      <c r="AQ293" s="371"/>
      <c r="AR293" s="371"/>
      <c r="AS293" s="371"/>
      <c r="AT293" s="371"/>
      <c r="AU293" s="371"/>
      <c r="AV293" s="371"/>
      <c r="AW293" s="371"/>
      <c r="AX293" s="371"/>
      <c r="AY293" s="371"/>
      <c r="AZ293" s="371"/>
      <c r="BA293" s="371"/>
      <c r="BB293" s="371"/>
      <c r="BC293" s="371"/>
      <c r="BD293" s="371"/>
      <c r="BE293" s="371"/>
      <c r="BF293" s="371"/>
      <c r="BG293" s="371"/>
      <c r="BH293" s="371"/>
      <c r="BI293" s="371"/>
      <c r="BJ293" s="371"/>
      <c r="BK293" s="371"/>
      <c r="BL293" s="371"/>
      <c r="BM293" s="371"/>
      <c r="BN293" s="371"/>
      <c r="BO293" s="371"/>
      <c r="BP293" s="371"/>
      <c r="BQ293" s="371"/>
      <c r="BR293" s="371"/>
      <c r="BS293" s="371"/>
      <c r="BT293" s="371"/>
      <c r="BU293" s="371"/>
      <c r="BV293" s="371"/>
      <c r="BW293" s="371"/>
      <c r="BX293" s="371"/>
      <c r="BY293" s="371"/>
      <c r="BZ293" s="371"/>
      <c r="CA293" s="371"/>
      <c r="CB293" s="371"/>
      <c r="CC293" s="371"/>
      <c r="CD293" s="371"/>
      <c r="CE293" s="371"/>
      <c r="CF293" s="371"/>
      <c r="CG293" s="371"/>
      <c r="CH293" s="371"/>
      <c r="CI293" s="371"/>
      <c r="CJ293" s="371"/>
      <c r="CK293" s="371"/>
      <c r="CL293" s="371"/>
      <c r="CM293" s="371"/>
      <c r="CN293" s="371"/>
      <c r="CO293" s="371"/>
      <c r="CP293" s="371"/>
      <c r="CQ293" s="371"/>
      <c r="CR293" s="371"/>
      <c r="CS293" s="371"/>
      <c r="CT293" s="371"/>
      <c r="CU293" s="371"/>
      <c r="CV293" s="371"/>
      <c r="CW293" s="371"/>
      <c r="CX293" s="371"/>
      <c r="CY293" s="371"/>
      <c r="CZ293" s="371"/>
      <c r="DA293" s="371"/>
      <c r="DB293" s="371"/>
      <c r="DC293" s="371"/>
      <c r="DD293" s="371"/>
      <c r="DE293" s="371"/>
      <c r="DF293" s="371"/>
      <c r="DG293" s="371"/>
      <c r="DH293" s="371"/>
      <c r="DI293" s="371"/>
      <c r="DJ293" s="371"/>
      <c r="DK293" s="371"/>
      <c r="DL293" s="371"/>
      <c r="DM293" s="371"/>
      <c r="DN293" s="371"/>
      <c r="DO293" s="371"/>
      <c r="DP293" s="371"/>
      <c r="DQ293" s="371"/>
      <c r="DR293" s="371"/>
      <c r="DS293" s="371"/>
      <c r="DT293" s="371"/>
      <c r="DU293" s="371"/>
      <c r="DV293" s="371"/>
      <c r="DW293" s="371"/>
      <c r="DX293" s="371"/>
      <c r="DY293" s="371"/>
      <c r="DZ293" s="371"/>
      <c r="EA293" s="371"/>
      <c r="EB293" s="371"/>
      <c r="EC293" s="371"/>
      <c r="ED293" s="371"/>
      <c r="EE293" s="371"/>
      <c r="EF293" s="371"/>
      <c r="EG293" s="371"/>
      <c r="EH293" s="371"/>
      <c r="EI293" s="371"/>
      <c r="EJ293" s="371"/>
      <c r="EK293" s="371"/>
      <c r="EL293" s="371"/>
      <c r="EM293" s="371"/>
      <c r="EN293" s="371"/>
      <c r="EO293" s="371"/>
      <c r="EP293" s="371"/>
      <c r="EQ293" s="371"/>
      <c r="ER293" s="371"/>
      <c r="ES293" s="371"/>
      <c r="ET293" s="371"/>
      <c r="EU293" s="371"/>
      <c r="EV293" s="371"/>
      <c r="EW293" s="371"/>
      <c r="EX293" s="371"/>
      <c r="EY293" s="371"/>
      <c r="EZ293" s="371"/>
      <c r="FA293" s="371"/>
      <c r="FB293" s="371"/>
      <c r="FC293" s="371"/>
      <c r="FD293" s="371"/>
      <c r="FE293" s="371"/>
      <c r="FF293" s="371"/>
      <c r="FG293" s="371"/>
      <c r="FH293" s="371"/>
      <c r="FI293" s="371"/>
      <c r="FJ293" s="371"/>
      <c r="FK293" s="371"/>
      <c r="FL293" s="371"/>
      <c r="FM293" s="371"/>
      <c r="FN293" s="371"/>
      <c r="FO293" s="371"/>
      <c r="FP293" s="371"/>
    </row>
    <row r="294" spans="1:212" s="10" customFormat="1" ht="12">
      <c r="A294" s="217"/>
      <c r="B294" s="210" t="s">
        <v>503</v>
      </c>
      <c r="C294" s="215">
        <v>8.66</v>
      </c>
      <c r="D294" s="209"/>
      <c r="E294" s="204"/>
      <c r="F294" s="547"/>
      <c r="G294" s="654">
        <v>2700</v>
      </c>
      <c r="H294" s="378">
        <v>25.9</v>
      </c>
      <c r="I294" s="209">
        <v>50</v>
      </c>
      <c r="J294" s="239">
        <v>1300</v>
      </c>
      <c r="K294" s="215">
        <v>16</v>
      </c>
      <c r="L294" s="210">
        <v>63.7</v>
      </c>
      <c r="M294" s="205">
        <v>42</v>
      </c>
      <c r="N294" s="215">
        <v>220</v>
      </c>
      <c r="O294" s="215">
        <v>1.39</v>
      </c>
      <c r="P294" s="215" t="s">
        <v>75</v>
      </c>
      <c r="Q294" s="215" t="s">
        <v>75</v>
      </c>
      <c r="R294" s="215" t="s">
        <v>75</v>
      </c>
      <c r="S294" s="215" t="s">
        <v>132</v>
      </c>
      <c r="T294" s="215">
        <v>0.18</v>
      </c>
      <c r="U294" s="215">
        <v>1</v>
      </c>
      <c r="V294" s="215">
        <v>195</v>
      </c>
      <c r="W294" s="215" t="s">
        <v>148</v>
      </c>
      <c r="X294" s="373"/>
      <c r="Y294" s="371"/>
      <c r="Z294" s="371"/>
      <c r="AA294" s="371"/>
      <c r="AB294" s="371"/>
      <c r="AC294" s="371"/>
      <c r="AD294" s="371"/>
      <c r="AE294" s="371"/>
      <c r="AF294" s="371"/>
      <c r="AG294" s="371"/>
      <c r="AH294" s="371"/>
      <c r="AI294" s="371"/>
      <c r="AJ294" s="371"/>
      <c r="AK294" s="371"/>
      <c r="AL294" s="371"/>
      <c r="AM294" s="371"/>
      <c r="AN294" s="371"/>
      <c r="AO294" s="371"/>
      <c r="AP294" s="371"/>
      <c r="AQ294" s="371"/>
      <c r="AR294" s="371"/>
      <c r="AS294" s="371"/>
      <c r="AT294" s="371"/>
      <c r="AU294" s="371"/>
      <c r="AV294" s="371"/>
      <c r="AW294" s="371"/>
      <c r="AX294" s="371"/>
      <c r="AY294" s="371"/>
      <c r="AZ294" s="371"/>
      <c r="BA294" s="371"/>
      <c r="BB294" s="371"/>
      <c r="BC294" s="371"/>
      <c r="BD294" s="371"/>
      <c r="BE294" s="371"/>
      <c r="BF294" s="371"/>
      <c r="BG294" s="371"/>
      <c r="BH294" s="371"/>
      <c r="BI294" s="371"/>
      <c r="BJ294" s="371"/>
      <c r="BK294" s="371"/>
      <c r="BL294" s="371"/>
      <c r="BM294" s="371"/>
      <c r="BN294" s="371"/>
      <c r="BO294" s="371"/>
      <c r="BP294" s="371"/>
      <c r="BQ294" s="371"/>
      <c r="BR294" s="371"/>
      <c r="BS294" s="371"/>
      <c r="BT294" s="371"/>
      <c r="BU294" s="371"/>
      <c r="BV294" s="371"/>
      <c r="BW294" s="371"/>
      <c r="BX294" s="371"/>
      <c r="BY294" s="371"/>
      <c r="BZ294" s="371"/>
      <c r="CA294" s="371"/>
      <c r="CB294" s="371"/>
      <c r="CC294" s="371"/>
      <c r="CD294" s="371"/>
      <c r="CE294" s="371"/>
      <c r="CF294" s="371"/>
      <c r="CG294" s="371"/>
      <c r="CH294" s="371"/>
      <c r="CI294" s="371"/>
      <c r="CJ294" s="371"/>
      <c r="CK294" s="371"/>
      <c r="CL294" s="371"/>
      <c r="CM294" s="371"/>
      <c r="CN294" s="371"/>
      <c r="CO294" s="371"/>
      <c r="CP294" s="371"/>
      <c r="CQ294" s="371"/>
      <c r="CR294" s="371"/>
      <c r="CS294" s="371"/>
      <c r="CT294" s="371"/>
      <c r="CU294" s="371"/>
      <c r="CV294" s="371"/>
      <c r="CW294" s="371"/>
      <c r="CX294" s="371"/>
      <c r="CY294" s="371"/>
      <c r="CZ294" s="371"/>
      <c r="DA294" s="371"/>
      <c r="DB294" s="371"/>
      <c r="DC294" s="371"/>
      <c r="DD294" s="371"/>
      <c r="DE294" s="371"/>
      <c r="DF294" s="371"/>
      <c r="DG294" s="371"/>
      <c r="DH294" s="371"/>
      <c r="DI294" s="371"/>
      <c r="DJ294" s="371"/>
      <c r="DK294" s="371"/>
      <c r="DL294" s="371"/>
      <c r="DM294" s="371"/>
      <c r="DN294" s="371"/>
      <c r="DO294" s="371"/>
      <c r="DP294" s="371"/>
      <c r="DQ294" s="371"/>
      <c r="DR294" s="371"/>
      <c r="DS294" s="371"/>
      <c r="DT294" s="371"/>
      <c r="DU294" s="371"/>
      <c r="DV294" s="371"/>
      <c r="DW294" s="371"/>
      <c r="DX294" s="371"/>
      <c r="DY294" s="371"/>
      <c r="DZ294" s="371"/>
      <c r="EA294" s="371"/>
      <c r="EB294" s="371"/>
      <c r="EC294" s="371"/>
      <c r="ED294" s="371"/>
      <c r="EE294" s="371"/>
      <c r="EF294" s="371"/>
      <c r="EG294" s="371"/>
      <c r="EH294" s="371"/>
      <c r="EI294" s="371"/>
      <c r="EJ294" s="371"/>
      <c r="EK294" s="371"/>
      <c r="EL294" s="371"/>
      <c r="EM294" s="371"/>
      <c r="EN294" s="371"/>
      <c r="EO294" s="371"/>
      <c r="EP294" s="371"/>
      <c r="EQ294" s="371"/>
      <c r="ER294" s="371"/>
      <c r="ES294" s="371"/>
      <c r="ET294" s="371"/>
      <c r="EU294" s="371"/>
      <c r="EV294" s="371"/>
      <c r="EW294" s="371"/>
      <c r="EX294" s="371"/>
      <c r="EY294" s="371"/>
      <c r="EZ294" s="371"/>
      <c r="FA294" s="371"/>
      <c r="FB294" s="371"/>
      <c r="FC294" s="371"/>
      <c r="FD294" s="371"/>
      <c r="FE294" s="371"/>
      <c r="FF294" s="371"/>
      <c r="FG294" s="371"/>
      <c r="FH294" s="371"/>
      <c r="FI294" s="371"/>
      <c r="FJ294" s="371"/>
      <c r="FK294" s="371"/>
      <c r="FL294" s="371"/>
      <c r="FM294" s="371"/>
      <c r="FN294" s="371"/>
      <c r="FO294" s="371"/>
      <c r="FP294" s="371"/>
    </row>
    <row r="295" spans="1:212" s="10" customFormat="1" ht="7.5" customHeight="1">
      <c r="A295" s="596"/>
      <c r="B295" s="544"/>
      <c r="C295" s="542"/>
      <c r="D295" s="542"/>
      <c r="E295" s="543"/>
      <c r="F295" s="603"/>
      <c r="G295" s="653"/>
      <c r="H295" s="558"/>
      <c r="I295" s="542"/>
      <c r="J295" s="606"/>
      <c r="K295" s="543"/>
      <c r="L295" s="544"/>
      <c r="M295" s="542"/>
      <c r="N295" s="543"/>
      <c r="O295" s="542"/>
      <c r="P295" s="543"/>
      <c r="Q295" s="543"/>
      <c r="R295" s="543"/>
      <c r="S295" s="543"/>
      <c r="T295" s="543"/>
      <c r="U295" s="543"/>
      <c r="V295" s="543"/>
      <c r="W295" s="543"/>
      <c r="X295" s="373"/>
      <c r="Y295" s="371"/>
      <c r="Z295" s="371"/>
      <c r="AA295" s="371"/>
      <c r="AB295" s="371"/>
      <c r="AC295" s="371"/>
      <c r="AD295" s="371"/>
      <c r="AE295" s="371"/>
      <c r="AF295" s="371"/>
      <c r="AG295" s="371"/>
      <c r="AH295" s="371"/>
      <c r="AI295" s="371"/>
      <c r="AJ295" s="371"/>
      <c r="AK295" s="371"/>
      <c r="AL295" s="371"/>
      <c r="AM295" s="371"/>
      <c r="AN295" s="371"/>
      <c r="AO295" s="371"/>
      <c r="AP295" s="371"/>
      <c r="AQ295" s="371"/>
      <c r="AR295" s="371"/>
      <c r="AS295" s="371"/>
      <c r="AT295" s="371"/>
      <c r="AU295" s="371"/>
      <c r="AV295" s="371"/>
      <c r="AW295" s="371"/>
      <c r="AX295" s="371"/>
      <c r="AY295" s="371"/>
      <c r="AZ295" s="371"/>
      <c r="BA295" s="371"/>
      <c r="BB295" s="371"/>
      <c r="BC295" s="371"/>
      <c r="BD295" s="371"/>
      <c r="BE295" s="371"/>
      <c r="BF295" s="371"/>
      <c r="BG295" s="371"/>
      <c r="BH295" s="371"/>
      <c r="BI295" s="371"/>
      <c r="BJ295" s="371"/>
      <c r="BK295" s="371"/>
      <c r="BL295" s="371"/>
      <c r="BM295" s="371"/>
      <c r="BN295" s="371"/>
      <c r="BO295" s="371"/>
      <c r="BP295" s="371"/>
      <c r="BQ295" s="371"/>
      <c r="BR295" s="371"/>
      <c r="BS295" s="371"/>
      <c r="BT295" s="371"/>
      <c r="BU295" s="371"/>
      <c r="BV295" s="371"/>
      <c r="BW295" s="371"/>
      <c r="BX295" s="371"/>
      <c r="BY295" s="371"/>
      <c r="BZ295" s="371"/>
      <c r="CA295" s="371"/>
      <c r="CB295" s="371"/>
      <c r="CC295" s="371"/>
      <c r="CD295" s="371"/>
      <c r="CE295" s="371"/>
      <c r="CF295" s="371"/>
      <c r="CG295" s="371"/>
      <c r="CH295" s="371"/>
      <c r="CI295" s="371"/>
      <c r="CJ295" s="371"/>
      <c r="CK295" s="371"/>
      <c r="CL295" s="371"/>
      <c r="CM295" s="371"/>
      <c r="CN295" s="371"/>
      <c r="CO295" s="371"/>
      <c r="CP295" s="371"/>
      <c r="CQ295" s="371"/>
      <c r="CR295" s="371"/>
      <c r="CS295" s="371"/>
      <c r="CT295" s="371"/>
      <c r="CU295" s="371"/>
      <c r="CV295" s="371"/>
      <c r="CW295" s="371"/>
      <c r="CX295" s="371"/>
      <c r="CY295" s="371"/>
      <c r="CZ295" s="371"/>
      <c r="DA295" s="371"/>
      <c r="DB295" s="371"/>
      <c r="DC295" s="371"/>
      <c r="DD295" s="371"/>
      <c r="DE295" s="371"/>
      <c r="DF295" s="371"/>
      <c r="DG295" s="371"/>
      <c r="DH295" s="371"/>
      <c r="DI295" s="371"/>
      <c r="DJ295" s="371"/>
      <c r="DK295" s="371"/>
      <c r="DL295" s="371"/>
      <c r="DM295" s="371"/>
      <c r="DN295" s="371"/>
      <c r="DO295" s="371"/>
      <c r="DP295" s="371"/>
      <c r="DQ295" s="371"/>
      <c r="DR295" s="371"/>
      <c r="DS295" s="371"/>
      <c r="DT295" s="371"/>
      <c r="DU295" s="371"/>
      <c r="DV295" s="371"/>
      <c r="DW295" s="371"/>
      <c r="DX295" s="371"/>
      <c r="DY295" s="371"/>
      <c r="DZ295" s="371"/>
      <c r="EA295" s="371"/>
      <c r="EB295" s="371"/>
      <c r="EC295" s="371"/>
      <c r="ED295" s="371"/>
      <c r="EE295" s="371"/>
      <c r="EF295" s="371"/>
      <c r="EG295" s="371"/>
      <c r="EH295" s="371"/>
      <c r="EI295" s="371"/>
      <c r="EJ295" s="371"/>
      <c r="EK295" s="371"/>
      <c r="EL295" s="371"/>
      <c r="EM295" s="371"/>
      <c r="EN295" s="371"/>
      <c r="EO295" s="371"/>
      <c r="EP295" s="371"/>
      <c r="EQ295" s="371"/>
      <c r="ER295" s="371"/>
      <c r="ES295" s="371"/>
      <c r="ET295" s="371"/>
      <c r="EU295" s="371"/>
      <c r="EV295" s="371"/>
      <c r="EW295" s="371"/>
      <c r="EX295" s="371"/>
      <c r="EY295" s="371"/>
      <c r="EZ295" s="371"/>
      <c r="FA295" s="371"/>
      <c r="FB295" s="371"/>
      <c r="FC295" s="371"/>
      <c r="FD295" s="371"/>
      <c r="FE295" s="371"/>
      <c r="FF295" s="371"/>
      <c r="FG295" s="371"/>
      <c r="FH295" s="371"/>
      <c r="FI295" s="371"/>
      <c r="FJ295" s="371"/>
      <c r="FK295" s="371"/>
      <c r="FL295" s="371"/>
      <c r="FM295" s="371"/>
      <c r="FN295" s="371"/>
      <c r="FO295" s="371"/>
      <c r="FP295" s="371"/>
    </row>
    <row r="296" spans="1:212" s="10" customFormat="1" ht="13.5">
      <c r="A296" s="563" t="s">
        <v>50</v>
      </c>
      <c r="B296" s="111" t="s">
        <v>200</v>
      </c>
      <c r="C296" s="518">
        <v>8.08</v>
      </c>
      <c r="D296" s="68"/>
      <c r="E296" s="54"/>
      <c r="F296" s="517"/>
      <c r="G296" s="183">
        <v>840</v>
      </c>
      <c r="H296" s="117">
        <v>16.100000000000001</v>
      </c>
      <c r="I296" s="68">
        <v>40</v>
      </c>
      <c r="J296" s="54" t="s">
        <v>132</v>
      </c>
      <c r="K296" s="54" t="s">
        <v>133</v>
      </c>
      <c r="L296" s="65">
        <v>15.1</v>
      </c>
      <c r="M296" s="68" t="s">
        <v>137</v>
      </c>
      <c r="N296" s="54">
        <v>440</v>
      </c>
      <c r="O296" s="68">
        <v>4.6100000000000003</v>
      </c>
      <c r="P296" s="54" t="s">
        <v>529</v>
      </c>
      <c r="Q296" s="54" t="s">
        <v>530</v>
      </c>
      <c r="R296" s="54" t="s">
        <v>140</v>
      </c>
      <c r="S296" s="54" t="s">
        <v>139</v>
      </c>
      <c r="T296" s="54">
        <v>0.32</v>
      </c>
      <c r="U296" s="54">
        <v>37</v>
      </c>
      <c r="V296" s="54">
        <v>150</v>
      </c>
      <c r="W296" s="65" t="s">
        <v>140</v>
      </c>
      <c r="X296" s="373"/>
      <c r="Y296" s="371"/>
      <c r="Z296" s="371"/>
      <c r="AA296" s="371"/>
      <c r="AB296" s="371"/>
      <c r="AC296" s="371"/>
      <c r="AD296" s="371"/>
      <c r="AE296" s="371"/>
      <c r="AF296" s="371"/>
      <c r="AG296" s="371"/>
      <c r="AH296" s="371"/>
      <c r="AI296" s="371"/>
      <c r="AJ296" s="371"/>
      <c r="AK296" s="371"/>
      <c r="AL296" s="371"/>
      <c r="AM296" s="371"/>
      <c r="AN296" s="371"/>
      <c r="AO296" s="371"/>
      <c r="AP296" s="371"/>
      <c r="AQ296" s="371"/>
      <c r="AR296" s="371"/>
      <c r="AS296" s="371"/>
      <c r="AT296" s="371"/>
      <c r="AU296" s="371"/>
      <c r="AV296" s="371"/>
      <c r="AW296" s="371"/>
      <c r="AX296" s="371"/>
      <c r="AY296" s="371"/>
      <c r="AZ296" s="371"/>
      <c r="BA296" s="371"/>
      <c r="BB296" s="371"/>
      <c r="BC296" s="371"/>
      <c r="BD296" s="371"/>
      <c r="BE296" s="371"/>
      <c r="BF296" s="371"/>
      <c r="BG296" s="371"/>
      <c r="BH296" s="371"/>
      <c r="BI296" s="371"/>
      <c r="BJ296" s="371"/>
      <c r="BK296" s="371"/>
      <c r="BL296" s="371"/>
      <c r="BM296" s="371"/>
      <c r="BN296" s="371"/>
      <c r="BO296" s="371"/>
      <c r="BP296" s="371"/>
      <c r="BQ296" s="371"/>
      <c r="BR296" s="371"/>
      <c r="BS296" s="371"/>
      <c r="BT296" s="371"/>
      <c r="BU296" s="371"/>
      <c r="BV296" s="371"/>
      <c r="BW296" s="371"/>
      <c r="BX296" s="371"/>
      <c r="BY296" s="371"/>
      <c r="BZ296" s="371"/>
      <c r="CA296" s="371"/>
      <c r="CB296" s="371"/>
      <c r="CC296" s="371"/>
      <c r="CD296" s="371"/>
      <c r="CE296" s="371"/>
      <c r="CF296" s="371"/>
      <c r="CG296" s="371"/>
      <c r="CH296" s="371"/>
      <c r="CI296" s="371"/>
      <c r="CJ296" s="371"/>
      <c r="CK296" s="371"/>
      <c r="CL296" s="371"/>
      <c r="CM296" s="371"/>
      <c r="CN296" s="371"/>
      <c r="CO296" s="371"/>
      <c r="CP296" s="371"/>
      <c r="CQ296" s="371"/>
      <c r="CR296" s="371"/>
      <c r="CS296" s="371"/>
      <c r="CT296" s="371"/>
      <c r="CU296" s="371"/>
      <c r="CV296" s="371"/>
      <c r="CW296" s="371"/>
      <c r="CX296" s="371"/>
      <c r="CY296" s="371"/>
      <c r="CZ296" s="371"/>
      <c r="DA296" s="371"/>
      <c r="DB296" s="371"/>
      <c r="DC296" s="371"/>
      <c r="DD296" s="371"/>
      <c r="DE296" s="371"/>
      <c r="DF296" s="371"/>
      <c r="DG296" s="371"/>
      <c r="DH296" s="371"/>
      <c r="DI296" s="371"/>
      <c r="DJ296" s="371"/>
      <c r="DK296" s="371"/>
      <c r="DL296" s="371"/>
      <c r="DM296" s="371"/>
      <c r="DN296" s="371"/>
      <c r="DO296" s="371"/>
      <c r="DP296" s="371"/>
      <c r="DQ296" s="371"/>
      <c r="DR296" s="371"/>
      <c r="DS296" s="371"/>
      <c r="DT296" s="371"/>
      <c r="DU296" s="371"/>
      <c r="DV296" s="371"/>
      <c r="DW296" s="371"/>
      <c r="DX296" s="371"/>
      <c r="DY296" s="371"/>
      <c r="DZ296" s="371"/>
      <c r="EA296" s="371"/>
      <c r="EB296" s="371"/>
      <c r="EC296" s="371"/>
      <c r="ED296" s="371"/>
      <c r="EE296" s="371"/>
      <c r="EF296" s="371"/>
      <c r="EG296" s="371"/>
      <c r="EH296" s="371"/>
      <c r="EI296" s="371"/>
      <c r="EJ296" s="371"/>
      <c r="EK296" s="371"/>
      <c r="EL296" s="371"/>
      <c r="EM296" s="371"/>
      <c r="EN296" s="371"/>
      <c r="EO296" s="371"/>
      <c r="EP296" s="371"/>
      <c r="EQ296" s="371"/>
      <c r="ER296" s="371"/>
      <c r="ES296" s="371"/>
      <c r="ET296" s="371"/>
      <c r="EU296" s="371"/>
      <c r="EV296" s="371"/>
      <c r="EW296" s="371"/>
      <c r="EX296" s="371"/>
      <c r="EY296" s="371"/>
      <c r="EZ296" s="371"/>
      <c r="FA296" s="371"/>
      <c r="FB296" s="371"/>
      <c r="FC296" s="371"/>
      <c r="FD296" s="371"/>
      <c r="FE296" s="371"/>
      <c r="FF296" s="371"/>
      <c r="FG296" s="371"/>
      <c r="FH296" s="371"/>
      <c r="FI296" s="371"/>
      <c r="FJ296" s="371"/>
      <c r="FK296" s="371"/>
      <c r="FL296" s="371"/>
      <c r="FM296" s="371"/>
      <c r="FN296" s="371"/>
      <c r="FO296" s="371"/>
      <c r="FP296" s="371"/>
    </row>
    <row r="297" spans="1:212" s="10" customFormat="1" ht="13.5">
      <c r="A297" s="84"/>
      <c r="B297" s="111" t="s">
        <v>198</v>
      </c>
      <c r="C297" s="518">
        <v>8.16</v>
      </c>
      <c r="D297" s="68"/>
      <c r="E297" s="54"/>
      <c r="F297" s="517"/>
      <c r="G297" s="54">
        <v>870</v>
      </c>
      <c r="H297" s="117">
        <v>17.8</v>
      </c>
      <c r="I297" s="68" t="s">
        <v>140</v>
      </c>
      <c r="J297" s="54" t="s">
        <v>132</v>
      </c>
      <c r="K297" s="54">
        <v>15</v>
      </c>
      <c r="L297" s="65">
        <v>10.5</v>
      </c>
      <c r="M297" s="68" t="s">
        <v>137</v>
      </c>
      <c r="N297" s="54">
        <v>450</v>
      </c>
      <c r="O297" s="68">
        <v>5.61</v>
      </c>
      <c r="P297" s="54" t="s">
        <v>529</v>
      </c>
      <c r="Q297" s="54" t="s">
        <v>530</v>
      </c>
      <c r="R297" s="54" t="s">
        <v>140</v>
      </c>
      <c r="S297" s="54" t="s">
        <v>139</v>
      </c>
      <c r="T297" s="54">
        <v>0.34</v>
      </c>
      <c r="U297" s="481">
        <v>59</v>
      </c>
      <c r="V297" s="480">
        <v>201</v>
      </c>
      <c r="W297" s="65" t="s">
        <v>140</v>
      </c>
      <c r="X297" s="373"/>
      <c r="Y297" s="371"/>
      <c r="Z297" s="371"/>
      <c r="AA297" s="371"/>
      <c r="AB297" s="371"/>
      <c r="AC297" s="371"/>
      <c r="AD297" s="371"/>
      <c r="AE297" s="371"/>
      <c r="AF297" s="371"/>
      <c r="AG297" s="371"/>
      <c r="AH297" s="371"/>
      <c r="AI297" s="371"/>
      <c r="AJ297" s="371"/>
      <c r="AK297" s="371"/>
      <c r="AL297" s="371"/>
      <c r="AM297" s="371"/>
      <c r="AN297" s="371"/>
      <c r="AO297" s="371"/>
      <c r="AP297" s="371"/>
      <c r="AQ297" s="371"/>
      <c r="AR297" s="371"/>
      <c r="AS297" s="371"/>
      <c r="AT297" s="371"/>
      <c r="AU297" s="371"/>
      <c r="AV297" s="371"/>
      <c r="AW297" s="371"/>
      <c r="AX297" s="371"/>
      <c r="AY297" s="371"/>
      <c r="AZ297" s="371"/>
      <c r="BA297" s="371"/>
      <c r="BB297" s="371"/>
      <c r="BC297" s="371"/>
      <c r="BD297" s="371"/>
      <c r="BE297" s="371"/>
      <c r="BF297" s="371"/>
      <c r="BG297" s="371"/>
      <c r="BH297" s="371"/>
      <c r="BI297" s="371"/>
      <c r="BJ297" s="371"/>
      <c r="BK297" s="371"/>
      <c r="BL297" s="371"/>
      <c r="BM297" s="371"/>
      <c r="BN297" s="371"/>
      <c r="BO297" s="371"/>
      <c r="BP297" s="371"/>
      <c r="BQ297" s="371"/>
      <c r="BR297" s="371"/>
      <c r="BS297" s="371"/>
      <c r="BT297" s="371"/>
      <c r="BU297" s="371"/>
      <c r="BV297" s="371"/>
      <c r="BW297" s="371"/>
      <c r="BX297" s="371"/>
      <c r="BY297" s="371"/>
      <c r="BZ297" s="371"/>
      <c r="CA297" s="371"/>
      <c r="CB297" s="371"/>
      <c r="CC297" s="371"/>
      <c r="CD297" s="371"/>
      <c r="CE297" s="371"/>
      <c r="CF297" s="371"/>
      <c r="CG297" s="371"/>
      <c r="CH297" s="371"/>
      <c r="CI297" s="371"/>
      <c r="CJ297" s="371"/>
      <c r="CK297" s="371"/>
      <c r="CL297" s="371"/>
      <c r="CM297" s="371"/>
      <c r="CN297" s="371"/>
      <c r="CO297" s="371"/>
      <c r="CP297" s="371"/>
      <c r="CQ297" s="371"/>
      <c r="CR297" s="371"/>
      <c r="CS297" s="371"/>
      <c r="CT297" s="371"/>
      <c r="CU297" s="371"/>
      <c r="CV297" s="371"/>
      <c r="CW297" s="371"/>
      <c r="CX297" s="371"/>
      <c r="CY297" s="371"/>
      <c r="CZ297" s="371"/>
      <c r="DA297" s="371"/>
      <c r="DB297" s="371"/>
      <c r="DC297" s="371"/>
      <c r="DD297" s="371"/>
      <c r="DE297" s="371"/>
      <c r="DF297" s="371"/>
      <c r="DG297" s="371"/>
      <c r="DH297" s="371"/>
      <c r="DI297" s="371"/>
      <c r="DJ297" s="371"/>
      <c r="DK297" s="371"/>
      <c r="DL297" s="371"/>
      <c r="DM297" s="371"/>
      <c r="DN297" s="371"/>
      <c r="DO297" s="371"/>
      <c r="DP297" s="371"/>
      <c r="DQ297" s="371"/>
      <c r="DR297" s="371"/>
      <c r="DS297" s="371"/>
      <c r="DT297" s="371"/>
      <c r="DU297" s="371"/>
      <c r="DV297" s="371"/>
      <c r="DW297" s="371"/>
      <c r="DX297" s="371"/>
      <c r="DY297" s="371"/>
      <c r="DZ297" s="371"/>
      <c r="EA297" s="371"/>
      <c r="EB297" s="371"/>
      <c r="EC297" s="371"/>
      <c r="ED297" s="371"/>
      <c r="EE297" s="371"/>
      <c r="EF297" s="371"/>
      <c r="EG297" s="371"/>
      <c r="EH297" s="371"/>
      <c r="EI297" s="371"/>
      <c r="EJ297" s="371"/>
      <c r="EK297" s="371"/>
      <c r="EL297" s="371"/>
      <c r="EM297" s="371"/>
      <c r="EN297" s="371"/>
      <c r="EO297" s="371"/>
      <c r="EP297" s="371"/>
      <c r="EQ297" s="371"/>
      <c r="ER297" s="371"/>
      <c r="ES297" s="371"/>
      <c r="ET297" s="371"/>
      <c r="EU297" s="371"/>
      <c r="EV297" s="371"/>
      <c r="EW297" s="371"/>
      <c r="EX297" s="371"/>
      <c r="EY297" s="371"/>
      <c r="EZ297" s="371"/>
      <c r="FA297" s="371"/>
      <c r="FB297" s="371"/>
      <c r="FC297" s="371"/>
      <c r="FD297" s="371"/>
      <c r="FE297" s="371"/>
      <c r="FF297" s="371"/>
      <c r="FG297" s="371"/>
      <c r="FH297" s="371"/>
      <c r="FI297" s="371"/>
      <c r="FJ297" s="371"/>
      <c r="FK297" s="371"/>
      <c r="FL297" s="371"/>
      <c r="FM297" s="371"/>
      <c r="FN297" s="371"/>
      <c r="FO297" s="371"/>
      <c r="FP297" s="371"/>
    </row>
    <row r="298" spans="1:212" s="10" customFormat="1" ht="12">
      <c r="A298" s="84"/>
      <c r="B298" s="111" t="s">
        <v>199</v>
      </c>
      <c r="C298" s="522">
        <v>7.84</v>
      </c>
      <c r="D298" s="157"/>
      <c r="E298" s="157"/>
      <c r="F298" s="639"/>
      <c r="G298" s="129">
        <v>830</v>
      </c>
      <c r="H298" s="129">
        <v>17.399999999999999</v>
      </c>
      <c r="I298" s="157">
        <v>50</v>
      </c>
      <c r="J298" s="519" t="s">
        <v>132</v>
      </c>
      <c r="K298" s="519">
        <v>3</v>
      </c>
      <c r="L298" s="521">
        <v>15.7</v>
      </c>
      <c r="M298" s="522">
        <v>12</v>
      </c>
      <c r="N298" s="519">
        <v>460</v>
      </c>
      <c r="O298" s="522">
        <v>4.1900000000000004</v>
      </c>
      <c r="P298" s="519" t="s">
        <v>75</v>
      </c>
      <c r="Q298" s="519" t="s">
        <v>75</v>
      </c>
      <c r="R298" s="519" t="s">
        <v>75</v>
      </c>
      <c r="S298" s="519" t="s">
        <v>132</v>
      </c>
      <c r="T298" s="519">
        <v>0.34</v>
      </c>
      <c r="U298" s="519">
        <v>42</v>
      </c>
      <c r="V298" s="519">
        <v>148</v>
      </c>
      <c r="W298" s="521" t="s">
        <v>148</v>
      </c>
      <c r="X298" s="373"/>
      <c r="Y298" s="371"/>
      <c r="Z298" s="371"/>
      <c r="AA298" s="371"/>
      <c r="AB298" s="371"/>
      <c r="AC298" s="371"/>
      <c r="AD298" s="371"/>
      <c r="AE298" s="371"/>
      <c r="AF298" s="371"/>
      <c r="AG298" s="371"/>
      <c r="AH298" s="371"/>
      <c r="AI298" s="371"/>
      <c r="AJ298" s="371"/>
      <c r="AK298" s="371"/>
      <c r="AL298" s="371"/>
      <c r="AM298" s="371"/>
      <c r="AN298" s="371"/>
      <c r="AO298" s="371"/>
      <c r="AP298" s="371"/>
      <c r="AQ298" s="371"/>
      <c r="AR298" s="371"/>
      <c r="AS298" s="371"/>
      <c r="AT298" s="371"/>
      <c r="AU298" s="371"/>
      <c r="AV298" s="371"/>
      <c r="AW298" s="371"/>
      <c r="AX298" s="371"/>
      <c r="AY298" s="371"/>
      <c r="AZ298" s="371"/>
      <c r="BA298" s="371"/>
      <c r="BB298" s="371"/>
      <c r="BC298" s="371"/>
      <c r="BD298" s="371"/>
      <c r="BE298" s="371"/>
      <c r="BF298" s="371"/>
      <c r="BG298" s="371"/>
      <c r="BH298" s="371"/>
      <c r="BI298" s="371"/>
      <c r="BJ298" s="371"/>
      <c r="BK298" s="371"/>
      <c r="BL298" s="371"/>
      <c r="BM298" s="371"/>
      <c r="BN298" s="371"/>
      <c r="BO298" s="371"/>
      <c r="BP298" s="371"/>
      <c r="BQ298" s="371"/>
      <c r="BR298" s="371"/>
      <c r="BS298" s="371"/>
      <c r="BT298" s="371"/>
      <c r="BU298" s="371"/>
      <c r="BV298" s="371"/>
      <c r="BW298" s="371"/>
      <c r="BX298" s="371"/>
      <c r="BY298" s="371"/>
      <c r="BZ298" s="371"/>
      <c r="CA298" s="371"/>
      <c r="CB298" s="371"/>
      <c r="CC298" s="371"/>
      <c r="CD298" s="371"/>
      <c r="CE298" s="371"/>
      <c r="CF298" s="371"/>
      <c r="CG298" s="371"/>
      <c r="CH298" s="371"/>
      <c r="CI298" s="371"/>
      <c r="CJ298" s="371"/>
      <c r="CK298" s="371"/>
      <c r="CL298" s="371"/>
      <c r="CM298" s="371"/>
      <c r="CN298" s="371"/>
      <c r="CO298" s="371"/>
      <c r="CP298" s="371"/>
      <c r="CQ298" s="371"/>
      <c r="CR298" s="371"/>
      <c r="CS298" s="371"/>
      <c r="CT298" s="371"/>
      <c r="CU298" s="371"/>
      <c r="CV298" s="371"/>
      <c r="CW298" s="371"/>
      <c r="CX298" s="371"/>
      <c r="CY298" s="371"/>
      <c r="CZ298" s="371"/>
      <c r="DA298" s="371"/>
      <c r="DB298" s="371"/>
      <c r="DC298" s="371"/>
      <c r="DD298" s="371"/>
      <c r="DE298" s="371"/>
      <c r="DF298" s="371"/>
      <c r="DG298" s="371"/>
      <c r="DH298" s="371"/>
      <c r="DI298" s="371"/>
      <c r="DJ298" s="371"/>
      <c r="DK298" s="371"/>
      <c r="DL298" s="371"/>
      <c r="DM298" s="371"/>
      <c r="DN298" s="371"/>
      <c r="DO298" s="371"/>
      <c r="DP298" s="371"/>
      <c r="DQ298" s="371"/>
      <c r="DR298" s="371"/>
      <c r="DS298" s="371"/>
      <c r="DT298" s="371"/>
      <c r="DU298" s="371"/>
      <c r="DV298" s="371"/>
      <c r="DW298" s="371"/>
      <c r="DX298" s="371"/>
      <c r="DY298" s="371"/>
      <c r="DZ298" s="371"/>
      <c r="EA298" s="371"/>
      <c r="EB298" s="371"/>
      <c r="EC298" s="371"/>
      <c r="ED298" s="371"/>
      <c r="EE298" s="371"/>
      <c r="EF298" s="371"/>
      <c r="EG298" s="371"/>
      <c r="EH298" s="371"/>
      <c r="EI298" s="371"/>
      <c r="EJ298" s="371"/>
      <c r="EK298" s="371"/>
      <c r="EL298" s="371"/>
      <c r="EM298" s="371"/>
      <c r="EN298" s="371"/>
      <c r="EO298" s="371"/>
      <c r="EP298" s="371"/>
      <c r="EQ298" s="371"/>
      <c r="ER298" s="371"/>
      <c r="ES298" s="371"/>
      <c r="ET298" s="371"/>
      <c r="EU298" s="371"/>
      <c r="EV298" s="371"/>
      <c r="EW298" s="371"/>
      <c r="EX298" s="371"/>
      <c r="EY298" s="371"/>
      <c r="EZ298" s="371"/>
      <c r="FA298" s="371"/>
      <c r="FB298" s="371"/>
      <c r="FC298" s="371"/>
      <c r="FD298" s="371"/>
      <c r="FE298" s="371"/>
      <c r="FF298" s="371"/>
      <c r="FG298" s="371"/>
      <c r="FH298" s="371"/>
      <c r="FI298" s="371"/>
      <c r="FJ298" s="371"/>
      <c r="FK298" s="371"/>
      <c r="FL298" s="371"/>
      <c r="FM298" s="371"/>
      <c r="FN298" s="371"/>
      <c r="FO298" s="371"/>
      <c r="FP298" s="371"/>
    </row>
    <row r="299" spans="1:212" s="10" customFormat="1" ht="13.5">
      <c r="A299" s="84"/>
      <c r="B299" s="111" t="s">
        <v>131</v>
      </c>
      <c r="C299" s="128">
        <v>7.92</v>
      </c>
      <c r="D299" s="319"/>
      <c r="E299" s="319"/>
      <c r="F299" s="594"/>
      <c r="G299" s="519">
        <v>680</v>
      </c>
      <c r="H299" s="129">
        <v>18.600000000000001</v>
      </c>
      <c r="I299" s="157">
        <v>70</v>
      </c>
      <c r="J299" s="519">
        <v>70</v>
      </c>
      <c r="K299" s="129" t="s">
        <v>133</v>
      </c>
      <c r="L299" s="521">
        <v>7.2</v>
      </c>
      <c r="M299" s="519" t="s">
        <v>132</v>
      </c>
      <c r="N299" s="519">
        <v>510</v>
      </c>
      <c r="O299" s="157">
        <v>4.83</v>
      </c>
      <c r="P299" s="519" t="s">
        <v>529</v>
      </c>
      <c r="Q299" s="129" t="s">
        <v>530</v>
      </c>
      <c r="R299" s="519" t="s">
        <v>140</v>
      </c>
      <c r="S299" s="519">
        <v>40</v>
      </c>
      <c r="T299" s="519">
        <v>0.32</v>
      </c>
      <c r="U299" s="483">
        <v>83</v>
      </c>
      <c r="V299" s="519">
        <v>172</v>
      </c>
      <c r="W299" s="521" t="s">
        <v>148</v>
      </c>
      <c r="X299" s="370"/>
      <c r="Y299" s="371"/>
      <c r="Z299" s="371"/>
      <c r="AA299" s="371"/>
      <c r="AB299" s="371"/>
      <c r="AC299" s="371"/>
      <c r="AD299" s="371"/>
      <c r="AE299" s="371"/>
      <c r="AF299" s="371"/>
      <c r="AG299" s="371"/>
      <c r="AH299" s="371"/>
      <c r="AI299" s="371"/>
      <c r="AJ299" s="371"/>
      <c r="AK299" s="371"/>
      <c r="AL299" s="371"/>
      <c r="AM299" s="371"/>
      <c r="AN299" s="371"/>
      <c r="AO299" s="371"/>
      <c r="AP299" s="371"/>
      <c r="AQ299" s="371"/>
      <c r="AR299" s="371"/>
      <c r="AS299" s="371"/>
      <c r="AT299" s="371"/>
      <c r="AU299" s="371"/>
      <c r="AV299" s="371"/>
      <c r="AW299" s="371"/>
      <c r="AX299" s="371"/>
      <c r="AY299" s="371"/>
      <c r="AZ299" s="371"/>
      <c r="BA299" s="371"/>
      <c r="BB299" s="371"/>
      <c r="BC299" s="371"/>
      <c r="BD299" s="371"/>
      <c r="BE299" s="371"/>
      <c r="BF299" s="371"/>
      <c r="BG299" s="371"/>
      <c r="BH299" s="371"/>
      <c r="BI299" s="371"/>
      <c r="BJ299" s="371"/>
      <c r="BK299" s="371"/>
      <c r="BL299" s="371"/>
      <c r="BM299" s="371"/>
      <c r="BN299" s="371"/>
      <c r="BO299" s="371"/>
      <c r="BP299" s="371"/>
      <c r="BQ299" s="371"/>
      <c r="BR299" s="371"/>
      <c r="BS299" s="371"/>
      <c r="BT299" s="371"/>
      <c r="BU299" s="371"/>
      <c r="BV299" s="371"/>
      <c r="BW299" s="371"/>
      <c r="BX299" s="371"/>
      <c r="BY299" s="371"/>
      <c r="BZ299" s="371"/>
      <c r="CA299" s="371"/>
      <c r="CB299" s="371"/>
      <c r="CC299" s="371"/>
      <c r="CD299" s="371"/>
      <c r="CE299" s="371"/>
      <c r="CF299" s="371"/>
      <c r="CG299" s="371"/>
      <c r="CH299" s="371"/>
      <c r="CI299" s="371"/>
      <c r="CJ299" s="371"/>
      <c r="CK299" s="371"/>
      <c r="CL299" s="371"/>
      <c r="CM299" s="371"/>
      <c r="CN299" s="371"/>
      <c r="CO299" s="371"/>
      <c r="CP299" s="371"/>
      <c r="CQ299" s="371"/>
      <c r="CR299" s="371"/>
      <c r="CS299" s="371"/>
      <c r="CT299" s="371"/>
      <c r="CU299" s="371"/>
      <c r="CV299" s="371"/>
      <c r="CW299" s="371"/>
      <c r="CX299" s="371"/>
      <c r="CY299" s="371"/>
      <c r="CZ299" s="371"/>
      <c r="DA299" s="371"/>
      <c r="DB299" s="371"/>
      <c r="DC299" s="371"/>
      <c r="DD299" s="371"/>
      <c r="DE299" s="371"/>
      <c r="DF299" s="371"/>
      <c r="DG299" s="371"/>
      <c r="DH299" s="371"/>
      <c r="DI299" s="371"/>
      <c r="DJ299" s="371"/>
      <c r="DK299" s="371"/>
      <c r="DL299" s="371"/>
      <c r="DM299" s="371"/>
      <c r="DN299" s="371"/>
      <c r="DO299" s="371"/>
      <c r="DP299" s="371"/>
      <c r="DQ299" s="371"/>
      <c r="DR299" s="371"/>
      <c r="DS299" s="371"/>
      <c r="DT299" s="371"/>
      <c r="DU299" s="371"/>
      <c r="DV299" s="371"/>
      <c r="DW299" s="371"/>
      <c r="DX299" s="371"/>
      <c r="DY299" s="371"/>
      <c r="DZ299" s="371"/>
      <c r="EA299" s="371"/>
      <c r="EB299" s="371"/>
      <c r="EC299" s="371"/>
      <c r="ED299" s="371"/>
      <c r="EE299" s="371"/>
      <c r="EF299" s="371"/>
      <c r="EG299" s="371"/>
      <c r="EH299" s="371"/>
      <c r="EI299" s="371"/>
      <c r="EJ299" s="371"/>
      <c r="EK299" s="371"/>
      <c r="EL299" s="371"/>
      <c r="EM299" s="371"/>
      <c r="EN299" s="371"/>
      <c r="EO299" s="371"/>
      <c r="EP299" s="371"/>
      <c r="EQ299" s="371"/>
      <c r="ER299" s="371"/>
      <c r="ES299" s="371"/>
      <c r="ET299" s="371"/>
      <c r="EU299" s="371"/>
      <c r="EV299" s="371"/>
      <c r="EW299" s="371"/>
      <c r="EX299" s="371"/>
      <c r="EY299" s="371"/>
      <c r="EZ299" s="371"/>
      <c r="FA299" s="371"/>
      <c r="FB299" s="371"/>
      <c r="FC299" s="371"/>
      <c r="FD299" s="371"/>
      <c r="FE299" s="371"/>
      <c r="FF299" s="371"/>
      <c r="FG299" s="371"/>
      <c r="FH299" s="371"/>
      <c r="FI299" s="371"/>
      <c r="FJ299" s="371"/>
      <c r="FK299" s="371"/>
      <c r="FL299" s="371"/>
      <c r="FM299" s="371"/>
      <c r="FN299" s="371"/>
      <c r="FO299" s="371"/>
      <c r="FP299" s="371"/>
      <c r="FQ299" s="371"/>
      <c r="FR299" s="371"/>
      <c r="FS299" s="371"/>
      <c r="FT299" s="371"/>
      <c r="FU299" s="371"/>
      <c r="FV299" s="371"/>
      <c r="FW299" s="371"/>
      <c r="FX299" s="371"/>
      <c r="FY299" s="371"/>
      <c r="FZ299" s="371"/>
      <c r="GA299" s="371"/>
      <c r="GB299" s="371"/>
      <c r="GC299" s="371"/>
      <c r="GD299" s="371"/>
      <c r="GE299" s="371"/>
      <c r="GF299" s="371"/>
      <c r="GG299" s="371"/>
      <c r="GH299" s="371"/>
      <c r="GI299" s="371"/>
      <c r="GJ299" s="371"/>
      <c r="GK299" s="371"/>
      <c r="GL299" s="371"/>
      <c r="GM299" s="371"/>
      <c r="GN299" s="371"/>
      <c r="GO299" s="371"/>
      <c r="GP299" s="371"/>
      <c r="GQ299" s="371"/>
      <c r="GR299" s="371"/>
      <c r="GS299" s="371"/>
      <c r="GT299" s="371"/>
      <c r="GU299" s="371"/>
      <c r="GV299" s="371"/>
      <c r="GW299" s="371"/>
      <c r="GX299" s="371"/>
      <c r="GY299" s="371"/>
      <c r="GZ299" s="371"/>
      <c r="HA299" s="371"/>
      <c r="HB299" s="371"/>
      <c r="HC299" s="371"/>
      <c r="HD299" s="371"/>
    </row>
    <row r="300" spans="1:212" s="382" customFormat="1" ht="12">
      <c r="A300" s="84"/>
      <c r="B300" s="111" t="s">
        <v>317</v>
      </c>
      <c r="C300" s="518">
        <v>8.31</v>
      </c>
      <c r="D300" s="68" t="e">
        <f>+#REF!/61.02+H300/35.45+L300/96.06/2</f>
        <v>#REF!</v>
      </c>
      <c r="E300" s="54" t="e">
        <f>+I300/1000/17.04+O300/20.04+S300/1000/55.85/2+T300/24.31/2+#REF!/39.1+#REF!/22.99</f>
        <v>#REF!</v>
      </c>
      <c r="F300" s="45"/>
      <c r="G300" s="54">
        <v>820</v>
      </c>
      <c r="H300" s="117">
        <v>19</v>
      </c>
      <c r="I300" s="68">
        <v>30</v>
      </c>
      <c r="J300" s="54" t="s">
        <v>132</v>
      </c>
      <c r="K300" s="54" t="s">
        <v>133</v>
      </c>
      <c r="L300" s="65">
        <v>15.1</v>
      </c>
      <c r="M300" s="54">
        <v>9</v>
      </c>
      <c r="N300" s="54">
        <v>530</v>
      </c>
      <c r="O300" s="68">
        <v>4.7699999999999996</v>
      </c>
      <c r="P300" s="54" t="s">
        <v>75</v>
      </c>
      <c r="Q300" s="54" t="s">
        <v>75</v>
      </c>
      <c r="R300" s="54" t="s">
        <v>75</v>
      </c>
      <c r="S300" s="54">
        <v>120</v>
      </c>
      <c r="T300" s="54">
        <v>0.28999999999999998</v>
      </c>
      <c r="U300" s="54">
        <v>48</v>
      </c>
      <c r="V300" s="54">
        <v>140</v>
      </c>
      <c r="W300" s="65">
        <v>10</v>
      </c>
      <c r="X300" s="370"/>
      <c r="Y300" s="371"/>
      <c r="Z300" s="371"/>
      <c r="AA300" s="371"/>
      <c r="AB300" s="371"/>
      <c r="AC300" s="371"/>
    </row>
    <row r="301" spans="1:212" s="10" customFormat="1" ht="12">
      <c r="A301" s="217"/>
      <c r="B301" s="210" t="s">
        <v>335</v>
      </c>
      <c r="C301" s="548">
        <v>8.26</v>
      </c>
      <c r="D301" s="209"/>
      <c r="E301" s="204"/>
      <c r="F301" s="547"/>
      <c r="G301" s="204">
        <v>860</v>
      </c>
      <c r="H301" s="215">
        <v>18.399999999999999</v>
      </c>
      <c r="I301" s="209" t="s">
        <v>96</v>
      </c>
      <c r="J301" s="204" t="s">
        <v>132</v>
      </c>
      <c r="K301" s="204" t="s">
        <v>133</v>
      </c>
      <c r="L301" s="210">
        <v>13.6</v>
      </c>
      <c r="M301" s="209">
        <v>9</v>
      </c>
      <c r="N301" s="204">
        <v>540</v>
      </c>
      <c r="O301" s="209">
        <v>3.96</v>
      </c>
      <c r="P301" s="204" t="s">
        <v>75</v>
      </c>
      <c r="Q301" s="204" t="s">
        <v>75</v>
      </c>
      <c r="R301" s="204" t="s">
        <v>75</v>
      </c>
      <c r="S301" s="204" t="s">
        <v>132</v>
      </c>
      <c r="T301" s="204">
        <v>0.28000000000000003</v>
      </c>
      <c r="U301" s="493">
        <v>330</v>
      </c>
      <c r="V301" s="204">
        <v>158</v>
      </c>
      <c r="W301" s="210" t="s">
        <v>148</v>
      </c>
      <c r="X301" s="373"/>
      <c r="Y301" s="371"/>
      <c r="Z301" s="371"/>
      <c r="AA301" s="371"/>
      <c r="AB301" s="371"/>
      <c r="AC301" s="371"/>
      <c r="AD301" s="371"/>
      <c r="AE301" s="371"/>
      <c r="AF301" s="371"/>
      <c r="AG301" s="371"/>
      <c r="AH301" s="371"/>
      <c r="AI301" s="371"/>
      <c r="AJ301" s="371"/>
      <c r="AK301" s="371"/>
      <c r="AL301" s="371"/>
      <c r="AM301" s="371"/>
      <c r="AN301" s="371"/>
      <c r="AO301" s="371"/>
      <c r="AP301" s="371"/>
      <c r="AQ301" s="371"/>
      <c r="AR301" s="371"/>
      <c r="AS301" s="371"/>
      <c r="AT301" s="371"/>
      <c r="AU301" s="371"/>
      <c r="AV301" s="371"/>
      <c r="AW301" s="371"/>
      <c r="AX301" s="371"/>
      <c r="AY301" s="371"/>
      <c r="AZ301" s="371"/>
      <c r="BA301" s="371"/>
      <c r="BB301" s="371"/>
      <c r="BC301" s="371"/>
      <c r="BD301" s="371"/>
      <c r="BE301" s="371"/>
      <c r="BF301" s="371"/>
      <c r="BG301" s="371"/>
      <c r="BH301" s="371"/>
      <c r="BI301" s="371"/>
      <c r="BJ301" s="371"/>
      <c r="BK301" s="371"/>
      <c r="BL301" s="371"/>
      <c r="BM301" s="371"/>
      <c r="BN301" s="371"/>
      <c r="BO301" s="371"/>
      <c r="BP301" s="371"/>
      <c r="BQ301" s="371"/>
      <c r="BR301" s="371"/>
      <c r="BS301" s="371"/>
      <c r="BT301" s="371"/>
      <c r="BU301" s="371"/>
      <c r="BV301" s="371"/>
      <c r="BW301" s="371"/>
      <c r="BX301" s="371"/>
      <c r="BY301" s="371"/>
      <c r="BZ301" s="371"/>
      <c r="CA301" s="371"/>
      <c r="CB301" s="371"/>
      <c r="CC301" s="371"/>
      <c r="CD301" s="371"/>
      <c r="CE301" s="371"/>
      <c r="CF301" s="371"/>
      <c r="CG301" s="371"/>
      <c r="CH301" s="371"/>
      <c r="CI301" s="371"/>
      <c r="CJ301" s="371"/>
      <c r="CK301" s="371"/>
      <c r="CL301" s="371"/>
      <c r="CM301" s="371"/>
      <c r="CN301" s="371"/>
      <c r="CO301" s="371"/>
      <c r="CP301" s="371"/>
      <c r="CQ301" s="371"/>
      <c r="CR301" s="371"/>
      <c r="CS301" s="371"/>
      <c r="CT301" s="371"/>
      <c r="CU301" s="371"/>
      <c r="CV301" s="371"/>
      <c r="CW301" s="371"/>
      <c r="CX301" s="371"/>
      <c r="CY301" s="371"/>
      <c r="CZ301" s="371"/>
      <c r="DA301" s="371"/>
      <c r="DB301" s="371"/>
      <c r="DC301" s="371"/>
      <c r="DD301" s="371"/>
      <c r="DE301" s="371"/>
      <c r="DF301" s="371"/>
      <c r="DG301" s="371"/>
      <c r="DH301" s="371"/>
      <c r="DI301" s="371"/>
      <c r="DJ301" s="371"/>
      <c r="DK301" s="371"/>
      <c r="DL301" s="371"/>
      <c r="DM301" s="371"/>
      <c r="DN301" s="371"/>
      <c r="DO301" s="371"/>
      <c r="DP301" s="371"/>
      <c r="DQ301" s="371"/>
      <c r="DR301" s="371"/>
      <c r="DS301" s="371"/>
      <c r="DT301" s="371"/>
      <c r="DU301" s="371"/>
      <c r="DV301" s="371"/>
      <c r="DW301" s="371"/>
      <c r="DX301" s="371"/>
      <c r="DY301" s="371"/>
      <c r="DZ301" s="371"/>
      <c r="EA301" s="371"/>
      <c r="EB301" s="371"/>
      <c r="EC301" s="371"/>
      <c r="ED301" s="371"/>
      <c r="EE301" s="371"/>
      <c r="EF301" s="371"/>
      <c r="EG301" s="371"/>
      <c r="EH301" s="371"/>
      <c r="EI301" s="371"/>
      <c r="EJ301" s="371"/>
      <c r="EK301" s="371"/>
      <c r="EL301" s="371"/>
      <c r="EM301" s="371"/>
      <c r="EN301" s="371"/>
      <c r="EO301" s="371"/>
      <c r="EP301" s="371"/>
      <c r="EQ301" s="371"/>
      <c r="ER301" s="371"/>
      <c r="ES301" s="371"/>
      <c r="ET301" s="371"/>
      <c r="EU301" s="371"/>
      <c r="EV301" s="371"/>
      <c r="EW301" s="371"/>
      <c r="EX301" s="371"/>
      <c r="EY301" s="371"/>
      <c r="EZ301" s="371"/>
      <c r="FA301" s="371"/>
      <c r="FB301" s="371"/>
      <c r="FC301" s="371"/>
      <c r="FD301" s="371"/>
      <c r="FE301" s="371"/>
      <c r="FF301" s="371"/>
      <c r="FG301" s="371"/>
      <c r="FH301" s="371"/>
      <c r="FI301" s="371"/>
      <c r="FJ301" s="371"/>
      <c r="FK301" s="371"/>
      <c r="FL301" s="371"/>
      <c r="FM301" s="371"/>
      <c r="FN301" s="371"/>
      <c r="FO301" s="371"/>
      <c r="FP301" s="371"/>
    </row>
    <row r="302" spans="1:212" s="10" customFormat="1" ht="12">
      <c r="A302" s="217"/>
      <c r="B302" s="210" t="s">
        <v>389</v>
      </c>
      <c r="C302" s="548">
        <v>8.35</v>
      </c>
      <c r="D302" s="209"/>
      <c r="E302" s="204"/>
      <c r="F302" s="547"/>
      <c r="G302" s="246">
        <v>1100</v>
      </c>
      <c r="H302" s="215">
        <v>17.899999999999999</v>
      </c>
      <c r="I302" s="209" t="s">
        <v>96</v>
      </c>
      <c r="J302" s="204" t="s">
        <v>132</v>
      </c>
      <c r="K302" s="204" t="s">
        <v>133</v>
      </c>
      <c r="L302" s="210">
        <v>19.600000000000001</v>
      </c>
      <c r="M302" s="209">
        <v>14</v>
      </c>
      <c r="N302" s="204">
        <v>440</v>
      </c>
      <c r="O302" s="209">
        <v>4.3499999999999996</v>
      </c>
      <c r="P302" s="204" t="s">
        <v>75</v>
      </c>
      <c r="Q302" s="204" t="s">
        <v>75</v>
      </c>
      <c r="R302" s="204" t="s">
        <v>75</v>
      </c>
      <c r="S302" s="204" t="s">
        <v>132</v>
      </c>
      <c r="T302" s="204">
        <v>2.1000000000000001E-2</v>
      </c>
      <c r="U302" s="493">
        <v>240</v>
      </c>
      <c r="V302" s="204">
        <v>148</v>
      </c>
      <c r="W302" s="210">
        <v>5</v>
      </c>
      <c r="X302" s="373"/>
      <c r="Y302" s="371"/>
      <c r="Z302" s="371"/>
      <c r="AA302" s="371"/>
      <c r="AB302" s="371"/>
      <c r="AC302" s="371"/>
      <c r="AD302" s="371"/>
      <c r="AE302" s="371"/>
      <c r="AF302" s="371"/>
      <c r="AG302" s="371"/>
      <c r="AH302" s="371"/>
      <c r="AI302" s="371"/>
      <c r="AJ302" s="371"/>
      <c r="AK302" s="371"/>
      <c r="AL302" s="371"/>
      <c r="AM302" s="371"/>
      <c r="AN302" s="371"/>
      <c r="AO302" s="371"/>
      <c r="AP302" s="371"/>
      <c r="AQ302" s="371"/>
      <c r="AR302" s="371"/>
      <c r="AS302" s="371"/>
      <c r="AT302" s="371"/>
      <c r="AU302" s="371"/>
      <c r="AV302" s="371"/>
      <c r="AW302" s="371"/>
      <c r="AX302" s="371"/>
      <c r="AY302" s="371"/>
      <c r="AZ302" s="371"/>
      <c r="BA302" s="371"/>
      <c r="BB302" s="371"/>
      <c r="BC302" s="371"/>
      <c r="BD302" s="371"/>
      <c r="BE302" s="371"/>
      <c r="BF302" s="371"/>
      <c r="BG302" s="371"/>
      <c r="BH302" s="371"/>
      <c r="BI302" s="371"/>
      <c r="BJ302" s="371"/>
      <c r="BK302" s="371"/>
      <c r="BL302" s="371"/>
      <c r="BM302" s="371"/>
      <c r="BN302" s="371"/>
      <c r="BO302" s="371"/>
      <c r="BP302" s="371"/>
      <c r="BQ302" s="371"/>
      <c r="BR302" s="371"/>
      <c r="BS302" s="371"/>
      <c r="BT302" s="371"/>
      <c r="BU302" s="371"/>
      <c r="BV302" s="371"/>
      <c r="BW302" s="371"/>
      <c r="BX302" s="371"/>
      <c r="BY302" s="371"/>
      <c r="BZ302" s="371"/>
      <c r="CA302" s="371"/>
      <c r="CB302" s="371"/>
      <c r="CC302" s="371"/>
      <c r="CD302" s="371"/>
      <c r="CE302" s="371"/>
      <c r="CF302" s="371"/>
      <c r="CG302" s="371"/>
      <c r="CH302" s="371"/>
      <c r="CI302" s="371"/>
      <c r="CJ302" s="371"/>
      <c r="CK302" s="371"/>
      <c r="CL302" s="371"/>
      <c r="CM302" s="371"/>
      <c r="CN302" s="371"/>
      <c r="CO302" s="371"/>
      <c r="CP302" s="371"/>
      <c r="CQ302" s="371"/>
      <c r="CR302" s="371"/>
      <c r="CS302" s="371"/>
      <c r="CT302" s="371"/>
      <c r="CU302" s="371"/>
      <c r="CV302" s="371"/>
      <c r="CW302" s="371"/>
      <c r="CX302" s="371"/>
      <c r="CY302" s="371"/>
      <c r="CZ302" s="371"/>
      <c r="DA302" s="371"/>
      <c r="DB302" s="371"/>
      <c r="DC302" s="371"/>
      <c r="DD302" s="371"/>
      <c r="DE302" s="371"/>
      <c r="DF302" s="371"/>
      <c r="DG302" s="371"/>
      <c r="DH302" s="371"/>
      <c r="DI302" s="371"/>
      <c r="DJ302" s="371"/>
      <c r="DK302" s="371"/>
      <c r="DL302" s="371"/>
      <c r="DM302" s="371"/>
      <c r="DN302" s="371"/>
      <c r="DO302" s="371"/>
      <c r="DP302" s="371"/>
      <c r="DQ302" s="371"/>
      <c r="DR302" s="371"/>
      <c r="DS302" s="371"/>
      <c r="DT302" s="371"/>
      <c r="DU302" s="371"/>
      <c r="DV302" s="371"/>
      <c r="DW302" s="371"/>
      <c r="DX302" s="371"/>
      <c r="DY302" s="371"/>
      <c r="DZ302" s="371"/>
      <c r="EA302" s="371"/>
      <c r="EB302" s="371"/>
      <c r="EC302" s="371"/>
      <c r="ED302" s="371"/>
      <c r="EE302" s="371"/>
      <c r="EF302" s="371"/>
      <c r="EG302" s="371"/>
      <c r="EH302" s="371"/>
      <c r="EI302" s="371"/>
      <c r="EJ302" s="371"/>
      <c r="EK302" s="371"/>
      <c r="EL302" s="371"/>
      <c r="EM302" s="371"/>
      <c r="EN302" s="371"/>
      <c r="EO302" s="371"/>
      <c r="EP302" s="371"/>
      <c r="EQ302" s="371"/>
      <c r="ER302" s="371"/>
      <c r="ES302" s="371"/>
      <c r="ET302" s="371"/>
      <c r="EU302" s="371"/>
      <c r="EV302" s="371"/>
      <c r="EW302" s="371"/>
      <c r="EX302" s="371"/>
      <c r="EY302" s="371"/>
      <c r="EZ302" s="371"/>
      <c r="FA302" s="371"/>
      <c r="FB302" s="371"/>
      <c r="FC302" s="371"/>
      <c r="FD302" s="371"/>
      <c r="FE302" s="371"/>
      <c r="FF302" s="371"/>
      <c r="FG302" s="371"/>
      <c r="FH302" s="371"/>
      <c r="FI302" s="371"/>
      <c r="FJ302" s="371"/>
      <c r="FK302" s="371"/>
      <c r="FL302" s="371"/>
      <c r="FM302" s="371"/>
      <c r="FN302" s="371"/>
      <c r="FO302" s="371"/>
      <c r="FP302" s="371"/>
    </row>
    <row r="303" spans="1:212" s="10" customFormat="1" ht="12">
      <c r="A303" s="217"/>
      <c r="B303" s="210" t="s">
        <v>427</v>
      </c>
      <c r="C303" s="548">
        <v>8.25</v>
      </c>
      <c r="D303" s="209"/>
      <c r="E303" s="204"/>
      <c r="F303" s="547"/>
      <c r="G303" s="246">
        <v>990</v>
      </c>
      <c r="H303" s="215">
        <v>19.399999999999999</v>
      </c>
      <c r="I303" s="209">
        <v>20</v>
      </c>
      <c r="J303" s="204" t="s">
        <v>132</v>
      </c>
      <c r="K303" s="204" t="s">
        <v>133</v>
      </c>
      <c r="L303" s="210">
        <v>13.3</v>
      </c>
      <c r="M303" s="209">
        <v>12</v>
      </c>
      <c r="N303" s="204">
        <v>520</v>
      </c>
      <c r="O303" s="209">
        <v>4.4400000000000004</v>
      </c>
      <c r="P303" s="204" t="s">
        <v>75</v>
      </c>
      <c r="Q303" s="204" t="s">
        <v>75</v>
      </c>
      <c r="R303" s="204" t="s">
        <v>75</v>
      </c>
      <c r="S303" s="204" t="s">
        <v>132</v>
      </c>
      <c r="T303" s="204">
        <v>0.32</v>
      </c>
      <c r="U303" s="204">
        <v>7</v>
      </c>
      <c r="V303" s="204">
        <v>191</v>
      </c>
      <c r="W303" s="210" t="s">
        <v>148</v>
      </c>
      <c r="X303" s="373"/>
      <c r="Y303" s="371"/>
      <c r="Z303" s="371"/>
      <c r="AA303" s="371"/>
      <c r="AB303" s="371"/>
      <c r="AC303" s="371"/>
      <c r="AD303" s="371"/>
      <c r="AE303" s="371"/>
      <c r="AF303" s="371"/>
      <c r="AG303" s="371"/>
      <c r="AH303" s="371"/>
      <c r="AI303" s="371"/>
      <c r="AJ303" s="371"/>
      <c r="AK303" s="371"/>
      <c r="AL303" s="371"/>
      <c r="AM303" s="371"/>
      <c r="AN303" s="371"/>
      <c r="AO303" s="371"/>
      <c r="AP303" s="371"/>
      <c r="AQ303" s="371"/>
      <c r="AR303" s="371"/>
      <c r="AS303" s="371"/>
      <c r="AT303" s="371"/>
      <c r="AU303" s="371"/>
      <c r="AV303" s="371"/>
      <c r="AW303" s="371"/>
      <c r="AX303" s="371"/>
      <c r="AY303" s="371"/>
      <c r="AZ303" s="371"/>
      <c r="BA303" s="371"/>
      <c r="BB303" s="371"/>
      <c r="BC303" s="371"/>
      <c r="BD303" s="371"/>
      <c r="BE303" s="371"/>
      <c r="BF303" s="371"/>
      <c r="BG303" s="371"/>
      <c r="BH303" s="371"/>
      <c r="BI303" s="371"/>
      <c r="BJ303" s="371"/>
      <c r="BK303" s="371"/>
      <c r="BL303" s="371"/>
      <c r="BM303" s="371"/>
      <c r="BN303" s="371"/>
      <c r="BO303" s="371"/>
      <c r="BP303" s="371"/>
      <c r="BQ303" s="371"/>
      <c r="BR303" s="371"/>
      <c r="BS303" s="371"/>
      <c r="BT303" s="371"/>
      <c r="BU303" s="371"/>
      <c r="BV303" s="371"/>
      <c r="BW303" s="371"/>
      <c r="BX303" s="371"/>
      <c r="BY303" s="371"/>
      <c r="BZ303" s="371"/>
      <c r="CA303" s="371"/>
      <c r="CB303" s="371"/>
      <c r="CC303" s="371"/>
      <c r="CD303" s="371"/>
      <c r="CE303" s="371"/>
      <c r="CF303" s="371"/>
      <c r="CG303" s="371"/>
      <c r="CH303" s="371"/>
      <c r="CI303" s="371"/>
      <c r="CJ303" s="371"/>
      <c r="CK303" s="371"/>
      <c r="CL303" s="371"/>
      <c r="CM303" s="371"/>
      <c r="CN303" s="371"/>
      <c r="CO303" s="371"/>
      <c r="CP303" s="371"/>
      <c r="CQ303" s="371"/>
      <c r="CR303" s="371"/>
      <c r="CS303" s="371"/>
      <c r="CT303" s="371"/>
      <c r="CU303" s="371"/>
      <c r="CV303" s="371"/>
      <c r="CW303" s="371"/>
      <c r="CX303" s="371"/>
      <c r="CY303" s="371"/>
      <c r="CZ303" s="371"/>
      <c r="DA303" s="371"/>
      <c r="DB303" s="371"/>
      <c r="DC303" s="371"/>
      <c r="DD303" s="371"/>
      <c r="DE303" s="371"/>
      <c r="DF303" s="371"/>
      <c r="DG303" s="371"/>
      <c r="DH303" s="371"/>
      <c r="DI303" s="371"/>
      <c r="DJ303" s="371"/>
      <c r="DK303" s="371"/>
      <c r="DL303" s="371"/>
      <c r="DM303" s="371"/>
      <c r="DN303" s="371"/>
      <c r="DO303" s="371"/>
      <c r="DP303" s="371"/>
      <c r="DQ303" s="371"/>
      <c r="DR303" s="371"/>
      <c r="DS303" s="371"/>
      <c r="DT303" s="371"/>
      <c r="DU303" s="371"/>
      <c r="DV303" s="371"/>
      <c r="DW303" s="371"/>
      <c r="DX303" s="371"/>
      <c r="DY303" s="371"/>
      <c r="DZ303" s="371"/>
      <c r="EA303" s="371"/>
      <c r="EB303" s="371"/>
      <c r="EC303" s="371"/>
      <c r="ED303" s="371"/>
      <c r="EE303" s="371"/>
      <c r="EF303" s="371"/>
      <c r="EG303" s="371"/>
      <c r="EH303" s="371"/>
      <c r="EI303" s="371"/>
      <c r="EJ303" s="371"/>
      <c r="EK303" s="371"/>
      <c r="EL303" s="371"/>
      <c r="EM303" s="371"/>
      <c r="EN303" s="371"/>
      <c r="EO303" s="371"/>
      <c r="EP303" s="371"/>
      <c r="EQ303" s="371"/>
      <c r="ER303" s="371"/>
      <c r="ES303" s="371"/>
      <c r="ET303" s="371"/>
      <c r="EU303" s="371"/>
      <c r="EV303" s="371"/>
      <c r="EW303" s="371"/>
      <c r="EX303" s="371"/>
      <c r="EY303" s="371"/>
      <c r="EZ303" s="371"/>
      <c r="FA303" s="371"/>
      <c r="FB303" s="371"/>
      <c r="FC303" s="371"/>
      <c r="FD303" s="371"/>
      <c r="FE303" s="371"/>
      <c r="FF303" s="371"/>
      <c r="FG303" s="371"/>
      <c r="FH303" s="371"/>
      <c r="FI303" s="371"/>
      <c r="FJ303" s="371"/>
      <c r="FK303" s="371"/>
      <c r="FL303" s="371"/>
      <c r="FM303" s="371"/>
      <c r="FN303" s="371"/>
      <c r="FO303" s="371"/>
      <c r="FP303" s="371"/>
    </row>
    <row r="304" spans="1:212" s="10" customFormat="1" ht="12">
      <c r="A304" s="237"/>
      <c r="B304" s="208" t="s">
        <v>466</v>
      </c>
      <c r="C304" s="378">
        <v>8.27</v>
      </c>
      <c r="D304" s="204"/>
      <c r="E304" s="204"/>
      <c r="F304" s="204"/>
      <c r="G304" s="305">
        <v>930</v>
      </c>
      <c r="H304" s="305">
        <v>19.399999999999999</v>
      </c>
      <c r="I304" s="378" t="s">
        <v>96</v>
      </c>
      <c r="J304" s="215" t="s">
        <v>132</v>
      </c>
      <c r="K304" s="215" t="s">
        <v>133</v>
      </c>
      <c r="L304" s="210">
        <v>13.8</v>
      </c>
      <c r="M304" s="215">
        <v>7</v>
      </c>
      <c r="N304" s="215">
        <v>460</v>
      </c>
      <c r="O304" s="305">
        <v>3.87</v>
      </c>
      <c r="P304" s="305" t="s">
        <v>75</v>
      </c>
      <c r="Q304" s="305" t="s">
        <v>67</v>
      </c>
      <c r="R304" s="305" t="s">
        <v>75</v>
      </c>
      <c r="S304" s="305" t="s">
        <v>132</v>
      </c>
      <c r="T304" s="305">
        <v>0.22</v>
      </c>
      <c r="U304" s="305">
        <v>29</v>
      </c>
      <c r="V304" s="305">
        <v>164</v>
      </c>
      <c r="W304" s="307" t="s">
        <v>148</v>
      </c>
      <c r="X304" s="373"/>
      <c r="Y304" s="371"/>
      <c r="Z304" s="371"/>
      <c r="AA304" s="371"/>
      <c r="AB304" s="371"/>
      <c r="AC304" s="371"/>
      <c r="AD304" s="371"/>
      <c r="AE304" s="371"/>
      <c r="AF304" s="371"/>
      <c r="AG304" s="371"/>
      <c r="AH304" s="371"/>
      <c r="AI304" s="371"/>
      <c r="AJ304" s="371"/>
      <c r="AK304" s="371"/>
      <c r="AL304" s="371"/>
      <c r="AM304" s="371"/>
      <c r="AN304" s="371"/>
      <c r="AO304" s="371"/>
      <c r="AP304" s="371"/>
      <c r="AQ304" s="371"/>
      <c r="AR304" s="371"/>
      <c r="AS304" s="371"/>
      <c r="AT304" s="371"/>
      <c r="AU304" s="371"/>
      <c r="AV304" s="371"/>
      <c r="AW304" s="371"/>
      <c r="AX304" s="371"/>
      <c r="AY304" s="371"/>
      <c r="AZ304" s="371"/>
      <c r="BA304" s="371"/>
      <c r="BB304" s="371"/>
      <c r="BC304" s="371"/>
      <c r="BD304" s="371"/>
      <c r="BE304" s="371"/>
      <c r="BF304" s="371"/>
      <c r="BG304" s="371"/>
      <c r="BH304" s="371"/>
      <c r="BI304" s="371"/>
      <c r="BJ304" s="371"/>
      <c r="BK304" s="371"/>
      <c r="BL304" s="371"/>
      <c r="BM304" s="371"/>
      <c r="BN304" s="371"/>
      <c r="BO304" s="371"/>
      <c r="BP304" s="371"/>
      <c r="BQ304" s="371"/>
      <c r="BR304" s="371"/>
      <c r="BS304" s="371"/>
      <c r="BT304" s="371"/>
      <c r="BU304" s="371"/>
      <c r="BV304" s="371"/>
      <c r="BW304" s="371"/>
      <c r="BX304" s="371"/>
      <c r="BY304" s="371"/>
      <c r="BZ304" s="371"/>
      <c r="CA304" s="371"/>
      <c r="CB304" s="371"/>
      <c r="CC304" s="371"/>
      <c r="CD304" s="371"/>
      <c r="CE304" s="371"/>
      <c r="CF304" s="371"/>
      <c r="CG304" s="371"/>
      <c r="CH304" s="371"/>
      <c r="CI304" s="371"/>
      <c r="CJ304" s="371"/>
      <c r="CK304" s="371"/>
      <c r="CL304" s="371"/>
      <c r="CM304" s="371"/>
      <c r="CN304" s="371"/>
      <c r="CO304" s="371"/>
      <c r="CP304" s="371"/>
      <c r="CQ304" s="371"/>
      <c r="CR304" s="371"/>
      <c r="CS304" s="371"/>
      <c r="CT304" s="371"/>
      <c r="CU304" s="371"/>
      <c r="CV304" s="371"/>
      <c r="CW304" s="371"/>
      <c r="CX304" s="371"/>
      <c r="CY304" s="371"/>
      <c r="CZ304" s="371"/>
      <c r="DA304" s="371"/>
      <c r="DB304" s="371"/>
      <c r="DC304" s="371"/>
      <c r="DD304" s="371"/>
      <c r="DE304" s="371"/>
      <c r="DF304" s="371"/>
      <c r="DG304" s="371"/>
      <c r="DH304" s="371"/>
      <c r="DI304" s="371"/>
      <c r="DJ304" s="371"/>
      <c r="DK304" s="371"/>
      <c r="DL304" s="371"/>
      <c r="DM304" s="371"/>
      <c r="DN304" s="371"/>
      <c r="DO304" s="371"/>
      <c r="DP304" s="371"/>
      <c r="DQ304" s="371"/>
      <c r="DR304" s="371"/>
      <c r="DS304" s="371"/>
      <c r="DT304" s="371"/>
      <c r="DU304" s="371"/>
      <c r="DV304" s="371"/>
      <c r="DW304" s="371"/>
      <c r="DX304" s="371"/>
      <c r="DY304" s="371"/>
      <c r="DZ304" s="371"/>
      <c r="EA304" s="371"/>
      <c r="EB304" s="371"/>
      <c r="EC304" s="371"/>
      <c r="ED304" s="371"/>
      <c r="EE304" s="371"/>
      <c r="EF304" s="371"/>
      <c r="EG304" s="371"/>
      <c r="EH304" s="371"/>
      <c r="EI304" s="371"/>
      <c r="EJ304" s="371"/>
      <c r="EK304" s="371"/>
      <c r="EL304" s="371"/>
      <c r="EM304" s="371"/>
      <c r="EN304" s="371"/>
      <c r="EO304" s="371"/>
      <c r="EP304" s="371"/>
      <c r="EQ304" s="371"/>
      <c r="ER304" s="371"/>
      <c r="ES304" s="371"/>
      <c r="ET304" s="371"/>
      <c r="EU304" s="371"/>
      <c r="EV304" s="371"/>
      <c r="EW304" s="371"/>
      <c r="EX304" s="371"/>
      <c r="EY304" s="371"/>
      <c r="EZ304" s="371"/>
      <c r="FA304" s="371"/>
      <c r="FB304" s="371"/>
      <c r="FC304" s="371"/>
      <c r="FD304" s="371"/>
      <c r="FE304" s="371"/>
      <c r="FF304" s="371"/>
      <c r="FG304" s="371"/>
      <c r="FH304" s="371"/>
      <c r="FI304" s="371"/>
      <c r="FJ304" s="371"/>
      <c r="FK304" s="371"/>
      <c r="FL304" s="371"/>
      <c r="FM304" s="371"/>
      <c r="FN304" s="371"/>
      <c r="FO304" s="371"/>
      <c r="FP304" s="371"/>
      <c r="FQ304" s="371"/>
      <c r="FR304" s="371"/>
      <c r="FS304" s="371"/>
      <c r="FT304" s="371"/>
      <c r="FU304" s="371"/>
      <c r="FV304" s="371"/>
      <c r="FW304" s="371"/>
      <c r="FX304" s="371"/>
      <c r="FY304" s="371"/>
      <c r="FZ304" s="371"/>
      <c r="GA304" s="371"/>
      <c r="GB304" s="371"/>
    </row>
    <row r="305" spans="1:212" s="403" customFormat="1" ht="12">
      <c r="A305" s="203"/>
      <c r="B305" s="210" t="s">
        <v>504</v>
      </c>
      <c r="C305" s="215">
        <v>8.2200000000000006</v>
      </c>
      <c r="D305" s="204"/>
      <c r="E305" s="204"/>
      <c r="F305" s="204"/>
      <c r="G305" s="215">
        <v>760</v>
      </c>
      <c r="H305" s="215">
        <v>18.3</v>
      </c>
      <c r="I305" s="378">
        <v>120</v>
      </c>
      <c r="J305" s="215" t="s">
        <v>132</v>
      </c>
      <c r="K305" s="215" t="s">
        <v>133</v>
      </c>
      <c r="L305" s="210">
        <v>15.1</v>
      </c>
      <c r="M305" s="215">
        <v>11</v>
      </c>
      <c r="N305" s="215">
        <v>450</v>
      </c>
      <c r="O305" s="205">
        <v>3.62</v>
      </c>
      <c r="P305" s="215">
        <v>0.2</v>
      </c>
      <c r="Q305" s="215" t="s">
        <v>193</v>
      </c>
      <c r="R305" s="215">
        <v>0.2</v>
      </c>
      <c r="S305" s="215" t="s">
        <v>96</v>
      </c>
      <c r="T305" s="215">
        <v>0.28000000000000003</v>
      </c>
      <c r="U305" s="215">
        <v>31</v>
      </c>
      <c r="V305" s="215">
        <v>156</v>
      </c>
      <c r="W305" s="210">
        <v>4</v>
      </c>
      <c r="X305" s="373"/>
      <c r="Y305" s="369"/>
      <c r="Z305" s="369"/>
      <c r="AA305" s="369"/>
      <c r="AB305" s="369"/>
      <c r="AC305" s="369"/>
      <c r="AD305" s="369"/>
      <c r="AE305" s="369"/>
      <c r="AF305" s="369"/>
      <c r="AG305" s="369"/>
      <c r="AH305" s="369"/>
      <c r="AI305" s="369"/>
      <c r="AJ305" s="369"/>
      <c r="AK305" s="369"/>
      <c r="AL305" s="369"/>
      <c r="AM305" s="369"/>
      <c r="AN305" s="369"/>
      <c r="AO305" s="369"/>
      <c r="AP305" s="369"/>
      <c r="AQ305" s="369"/>
      <c r="AR305" s="369"/>
      <c r="AS305" s="369"/>
      <c r="AT305" s="369"/>
      <c r="AU305" s="369"/>
      <c r="AV305" s="369"/>
      <c r="AW305" s="369"/>
      <c r="AX305" s="369"/>
      <c r="AY305" s="369"/>
      <c r="AZ305" s="369"/>
      <c r="BA305" s="369"/>
      <c r="BB305" s="369"/>
      <c r="BC305" s="369"/>
      <c r="BD305" s="369"/>
      <c r="BE305" s="369"/>
      <c r="BF305" s="369"/>
      <c r="BG305" s="369"/>
      <c r="BH305" s="369"/>
      <c r="BI305" s="369"/>
      <c r="BJ305" s="369"/>
      <c r="BK305" s="369"/>
      <c r="BL305" s="369"/>
      <c r="BM305" s="369"/>
      <c r="BN305" s="369"/>
      <c r="BO305" s="369"/>
      <c r="BP305" s="369"/>
      <c r="BQ305" s="369"/>
      <c r="BR305" s="369"/>
      <c r="BS305" s="369"/>
      <c r="BT305" s="369"/>
      <c r="BU305" s="369"/>
      <c r="BV305" s="369"/>
      <c r="BW305" s="369"/>
      <c r="BX305" s="369"/>
      <c r="BY305" s="369"/>
      <c r="BZ305" s="369"/>
      <c r="CA305" s="369"/>
      <c r="CB305" s="369"/>
      <c r="CC305" s="369"/>
      <c r="CD305" s="369"/>
      <c r="CE305" s="369"/>
      <c r="CF305" s="369"/>
      <c r="CG305" s="369"/>
      <c r="CH305" s="369"/>
      <c r="CI305" s="369"/>
      <c r="CJ305" s="369"/>
      <c r="CK305" s="369"/>
      <c r="CL305" s="369"/>
      <c r="CM305" s="369"/>
      <c r="CN305" s="369"/>
      <c r="CO305" s="369"/>
      <c r="CP305" s="369"/>
      <c r="CQ305" s="369"/>
      <c r="CR305" s="369"/>
      <c r="CS305" s="369"/>
      <c r="CT305" s="369"/>
      <c r="CU305" s="369"/>
      <c r="CV305" s="369"/>
      <c r="CW305" s="369"/>
      <c r="CX305" s="369"/>
      <c r="CY305" s="369"/>
      <c r="CZ305" s="369"/>
      <c r="DA305" s="369"/>
      <c r="DB305" s="369"/>
      <c r="DC305" s="369"/>
      <c r="DD305" s="369"/>
      <c r="DE305" s="369"/>
      <c r="DF305" s="369"/>
      <c r="DG305" s="369"/>
      <c r="DH305" s="369"/>
      <c r="DI305" s="369"/>
      <c r="DJ305" s="369"/>
      <c r="DK305" s="369"/>
      <c r="DL305" s="369"/>
      <c r="DM305" s="369"/>
      <c r="DN305" s="369"/>
      <c r="DO305" s="369"/>
      <c r="DP305" s="369"/>
      <c r="DQ305" s="369"/>
      <c r="DR305" s="369"/>
      <c r="DS305" s="369"/>
      <c r="DT305" s="369"/>
      <c r="DU305" s="369"/>
      <c r="DV305" s="369"/>
      <c r="DW305" s="369"/>
      <c r="DX305" s="369"/>
      <c r="DY305" s="369"/>
      <c r="DZ305" s="369"/>
      <c r="EA305" s="369"/>
      <c r="EB305" s="369"/>
      <c r="EC305" s="369"/>
      <c r="ED305" s="369"/>
      <c r="EE305" s="369"/>
      <c r="EF305" s="369"/>
      <c r="EG305" s="369"/>
      <c r="EH305" s="369"/>
      <c r="EI305" s="369"/>
      <c r="EJ305" s="369"/>
      <c r="EK305" s="369"/>
      <c r="EL305" s="369"/>
      <c r="EM305" s="369"/>
      <c r="EN305" s="369"/>
      <c r="EO305" s="369"/>
      <c r="EP305" s="369"/>
      <c r="EQ305" s="369"/>
      <c r="ER305" s="369"/>
      <c r="ES305" s="369"/>
      <c r="ET305" s="369"/>
      <c r="EU305" s="369"/>
      <c r="EV305" s="369"/>
      <c r="EW305" s="369"/>
      <c r="EX305" s="369"/>
      <c r="EY305" s="369"/>
      <c r="EZ305" s="369"/>
      <c r="FA305" s="369"/>
      <c r="FB305" s="369"/>
      <c r="FC305" s="369"/>
      <c r="FD305" s="369"/>
      <c r="FE305" s="369"/>
      <c r="FF305" s="369"/>
      <c r="FG305" s="369"/>
      <c r="FH305" s="369"/>
      <c r="FI305" s="369"/>
      <c r="FJ305" s="369"/>
      <c r="FK305" s="369"/>
      <c r="FL305" s="369"/>
      <c r="FM305" s="369"/>
      <c r="FN305" s="369"/>
      <c r="FO305" s="369"/>
      <c r="FP305" s="369"/>
      <c r="FQ305" s="369"/>
      <c r="FR305" s="369"/>
      <c r="FS305" s="369"/>
      <c r="FT305" s="369"/>
      <c r="FU305" s="369"/>
      <c r="FV305" s="369"/>
      <c r="FW305" s="369"/>
      <c r="FX305" s="369"/>
      <c r="FY305" s="369"/>
      <c r="FZ305" s="369"/>
      <c r="GA305" s="369"/>
      <c r="GB305" s="369"/>
    </row>
    <row r="306" spans="1:212" s="10" customFormat="1" ht="13.5">
      <c r="A306" s="52" t="s">
        <v>51</v>
      </c>
      <c r="B306" s="432" t="s">
        <v>218</v>
      </c>
      <c r="C306" s="525">
        <v>6.48</v>
      </c>
      <c r="D306" s="94"/>
      <c r="E306" s="434"/>
      <c r="F306" s="599"/>
      <c r="G306" s="434">
        <v>160</v>
      </c>
      <c r="H306" s="178">
        <v>30.2</v>
      </c>
      <c r="I306" s="94">
        <v>50</v>
      </c>
      <c r="J306" s="434" t="s">
        <v>132</v>
      </c>
      <c r="K306" s="434">
        <v>6</v>
      </c>
      <c r="L306" s="435">
        <v>18.5</v>
      </c>
      <c r="M306" s="94" t="s">
        <v>137</v>
      </c>
      <c r="N306" s="434">
        <v>110</v>
      </c>
      <c r="O306" s="94">
        <v>25.4</v>
      </c>
      <c r="P306" s="434" t="s">
        <v>529</v>
      </c>
      <c r="Q306" s="434" t="s">
        <v>530</v>
      </c>
      <c r="R306" s="434" t="s">
        <v>140</v>
      </c>
      <c r="S306" s="484">
        <v>1110</v>
      </c>
      <c r="T306" s="434">
        <v>5.59</v>
      </c>
      <c r="U306" s="485">
        <v>810</v>
      </c>
      <c r="V306" s="434">
        <v>96.7</v>
      </c>
      <c r="W306" s="435" t="s">
        <v>140</v>
      </c>
      <c r="X306" s="373"/>
      <c r="Y306" s="371"/>
      <c r="Z306" s="371"/>
      <c r="AA306" s="371"/>
      <c r="AB306" s="371"/>
      <c r="AC306" s="371"/>
      <c r="AD306" s="371"/>
      <c r="AE306" s="371"/>
      <c r="AF306" s="371"/>
      <c r="AG306" s="371"/>
      <c r="AH306" s="371"/>
      <c r="AI306" s="371"/>
      <c r="AJ306" s="371"/>
      <c r="AK306" s="371"/>
      <c r="AL306" s="371"/>
      <c r="AM306" s="371"/>
      <c r="AN306" s="371"/>
      <c r="AO306" s="371"/>
      <c r="AP306" s="371"/>
      <c r="AQ306" s="371"/>
      <c r="AR306" s="371"/>
      <c r="AS306" s="371"/>
      <c r="AT306" s="371"/>
      <c r="AU306" s="371"/>
      <c r="AV306" s="371"/>
      <c r="AW306" s="371"/>
      <c r="AX306" s="371"/>
      <c r="AY306" s="371"/>
      <c r="AZ306" s="371"/>
      <c r="BA306" s="371"/>
      <c r="BB306" s="371"/>
      <c r="BC306" s="371"/>
      <c r="BD306" s="371"/>
      <c r="BE306" s="371"/>
      <c r="BF306" s="371"/>
      <c r="BG306" s="371"/>
      <c r="BH306" s="371"/>
      <c r="BI306" s="371"/>
      <c r="BJ306" s="371"/>
      <c r="BK306" s="371"/>
      <c r="BL306" s="371"/>
      <c r="BM306" s="371"/>
      <c r="BN306" s="371"/>
      <c r="BO306" s="371"/>
      <c r="BP306" s="371"/>
      <c r="BQ306" s="371"/>
      <c r="BR306" s="371"/>
      <c r="BS306" s="371"/>
      <c r="BT306" s="371"/>
      <c r="BU306" s="371"/>
      <c r="BV306" s="371"/>
      <c r="BW306" s="371"/>
      <c r="BX306" s="371"/>
      <c r="BY306" s="371"/>
      <c r="BZ306" s="371"/>
      <c r="CA306" s="371"/>
      <c r="CB306" s="371"/>
      <c r="CC306" s="371"/>
      <c r="CD306" s="371"/>
      <c r="CE306" s="371"/>
      <c r="CF306" s="371"/>
      <c r="CG306" s="371"/>
      <c r="CH306" s="371"/>
      <c r="CI306" s="371"/>
      <c r="CJ306" s="371"/>
      <c r="CK306" s="371"/>
      <c r="CL306" s="371"/>
      <c r="CM306" s="371"/>
      <c r="CN306" s="371"/>
      <c r="CO306" s="371"/>
      <c r="CP306" s="371"/>
      <c r="CQ306" s="371"/>
      <c r="CR306" s="371"/>
      <c r="CS306" s="371"/>
      <c r="CT306" s="371"/>
      <c r="CU306" s="371"/>
      <c r="CV306" s="371"/>
      <c r="CW306" s="371"/>
      <c r="CX306" s="371"/>
      <c r="CY306" s="371"/>
      <c r="CZ306" s="371"/>
      <c r="DA306" s="371"/>
      <c r="DB306" s="371"/>
      <c r="DC306" s="371"/>
      <c r="DD306" s="371"/>
      <c r="DE306" s="371"/>
      <c r="DF306" s="371"/>
      <c r="DG306" s="371"/>
      <c r="DH306" s="371"/>
      <c r="DI306" s="371"/>
      <c r="DJ306" s="371"/>
      <c r="DK306" s="371"/>
      <c r="DL306" s="371"/>
      <c r="DM306" s="371"/>
      <c r="DN306" s="371"/>
      <c r="DO306" s="371"/>
      <c r="DP306" s="371"/>
      <c r="DQ306" s="371"/>
      <c r="DR306" s="371"/>
      <c r="DS306" s="371"/>
      <c r="DT306" s="371"/>
      <c r="DU306" s="371"/>
      <c r="DV306" s="371"/>
      <c r="DW306" s="371"/>
      <c r="DX306" s="371"/>
      <c r="DY306" s="371"/>
      <c r="DZ306" s="371"/>
      <c r="EA306" s="371"/>
      <c r="EB306" s="371"/>
      <c r="EC306" s="371"/>
      <c r="ED306" s="371"/>
      <c r="EE306" s="371"/>
      <c r="EF306" s="371"/>
      <c r="EG306" s="371"/>
      <c r="EH306" s="371"/>
      <c r="EI306" s="371"/>
      <c r="EJ306" s="371"/>
      <c r="EK306" s="371"/>
      <c r="EL306" s="371"/>
      <c r="EM306" s="371"/>
      <c r="EN306" s="371"/>
      <c r="EO306" s="371"/>
      <c r="EP306" s="371"/>
      <c r="EQ306" s="371"/>
      <c r="ER306" s="371"/>
      <c r="ES306" s="371"/>
      <c r="ET306" s="371"/>
      <c r="EU306" s="371"/>
      <c r="EV306" s="371"/>
      <c r="EW306" s="371"/>
      <c r="EX306" s="371"/>
      <c r="EY306" s="371"/>
      <c r="EZ306" s="371"/>
      <c r="FA306" s="371"/>
      <c r="FB306" s="371"/>
      <c r="FC306" s="371"/>
      <c r="FD306" s="371"/>
      <c r="FE306" s="371"/>
      <c r="FF306" s="371"/>
      <c r="FG306" s="371"/>
      <c r="FH306" s="371"/>
      <c r="FI306" s="371"/>
      <c r="FJ306" s="371"/>
      <c r="FK306" s="371"/>
      <c r="FL306" s="371"/>
      <c r="FM306" s="371"/>
      <c r="FN306" s="371"/>
      <c r="FO306" s="371"/>
      <c r="FP306" s="371"/>
    </row>
    <row r="307" spans="1:212" s="10" customFormat="1" ht="13.5">
      <c r="A307" s="84"/>
      <c r="B307" s="111" t="s">
        <v>198</v>
      </c>
      <c r="C307" s="518">
        <v>6.79</v>
      </c>
      <c r="D307" s="68"/>
      <c r="E307" s="54"/>
      <c r="F307" s="517"/>
      <c r="G307" s="54">
        <v>210</v>
      </c>
      <c r="H307" s="117">
        <v>27.1</v>
      </c>
      <c r="I307" s="68">
        <v>50</v>
      </c>
      <c r="J307" s="54" t="s">
        <v>195</v>
      </c>
      <c r="K307" s="54">
        <v>15</v>
      </c>
      <c r="L307" s="65">
        <v>21.9</v>
      </c>
      <c r="M307" s="68" t="s">
        <v>137</v>
      </c>
      <c r="N307" s="54">
        <v>180</v>
      </c>
      <c r="O307" s="68">
        <v>16</v>
      </c>
      <c r="P307" s="54" t="s">
        <v>529</v>
      </c>
      <c r="Q307" s="54" t="s">
        <v>530</v>
      </c>
      <c r="R307" s="54" t="s">
        <v>140</v>
      </c>
      <c r="S307" s="54">
        <v>280</v>
      </c>
      <c r="T307" s="54">
        <v>1.06</v>
      </c>
      <c r="U307" s="481">
        <v>480</v>
      </c>
      <c r="V307" s="481">
        <v>233</v>
      </c>
      <c r="W307" s="65" t="s">
        <v>140</v>
      </c>
      <c r="X307" s="373"/>
      <c r="Y307" s="371"/>
      <c r="Z307" s="371"/>
      <c r="AA307" s="371"/>
      <c r="AB307" s="371"/>
      <c r="AC307" s="371"/>
      <c r="AD307" s="371"/>
      <c r="AE307" s="371"/>
      <c r="AF307" s="371"/>
      <c r="AG307" s="371"/>
      <c r="AH307" s="371"/>
      <c r="AI307" s="371"/>
      <c r="AJ307" s="371"/>
      <c r="AK307" s="371"/>
      <c r="AL307" s="371"/>
      <c r="AM307" s="371"/>
      <c r="AN307" s="371"/>
      <c r="AO307" s="371"/>
      <c r="AP307" s="371"/>
      <c r="AQ307" s="371"/>
      <c r="AR307" s="371"/>
      <c r="AS307" s="371"/>
      <c r="AT307" s="371"/>
      <c r="AU307" s="371"/>
      <c r="AV307" s="371"/>
      <c r="AW307" s="371"/>
      <c r="AX307" s="371"/>
      <c r="AY307" s="371"/>
      <c r="AZ307" s="371"/>
      <c r="BA307" s="371"/>
      <c r="BB307" s="371"/>
      <c r="BC307" s="371"/>
      <c r="BD307" s="371"/>
      <c r="BE307" s="371"/>
      <c r="BF307" s="371"/>
      <c r="BG307" s="371"/>
      <c r="BH307" s="371"/>
      <c r="BI307" s="371"/>
      <c r="BJ307" s="371"/>
      <c r="BK307" s="371"/>
      <c r="BL307" s="371"/>
      <c r="BM307" s="371"/>
      <c r="BN307" s="371"/>
      <c r="BO307" s="371"/>
      <c r="BP307" s="371"/>
      <c r="BQ307" s="371"/>
      <c r="BR307" s="371"/>
      <c r="BS307" s="371"/>
      <c r="BT307" s="371"/>
      <c r="BU307" s="371"/>
      <c r="BV307" s="371"/>
      <c r="BW307" s="371"/>
      <c r="BX307" s="371"/>
      <c r="BY307" s="371"/>
      <c r="BZ307" s="371"/>
      <c r="CA307" s="371"/>
      <c r="CB307" s="371"/>
      <c r="CC307" s="371"/>
      <c r="CD307" s="371"/>
      <c r="CE307" s="371"/>
      <c r="CF307" s="371"/>
      <c r="CG307" s="371"/>
      <c r="CH307" s="371"/>
      <c r="CI307" s="371"/>
      <c r="CJ307" s="371"/>
      <c r="CK307" s="371"/>
      <c r="CL307" s="371"/>
      <c r="CM307" s="371"/>
      <c r="CN307" s="371"/>
      <c r="CO307" s="371"/>
      <c r="CP307" s="371"/>
      <c r="CQ307" s="371"/>
      <c r="CR307" s="371"/>
      <c r="CS307" s="371"/>
      <c r="CT307" s="371"/>
      <c r="CU307" s="371"/>
      <c r="CV307" s="371"/>
      <c r="CW307" s="371"/>
      <c r="CX307" s="371"/>
      <c r="CY307" s="371"/>
      <c r="CZ307" s="371"/>
      <c r="DA307" s="371"/>
      <c r="DB307" s="371"/>
      <c r="DC307" s="371"/>
      <c r="DD307" s="371"/>
      <c r="DE307" s="371"/>
      <c r="DF307" s="371"/>
      <c r="DG307" s="371"/>
      <c r="DH307" s="371"/>
      <c r="DI307" s="371"/>
      <c r="DJ307" s="371"/>
      <c r="DK307" s="371"/>
      <c r="DL307" s="371"/>
      <c r="DM307" s="371"/>
      <c r="DN307" s="371"/>
      <c r="DO307" s="371"/>
      <c r="DP307" s="371"/>
      <c r="DQ307" s="371"/>
      <c r="DR307" s="371"/>
      <c r="DS307" s="371"/>
      <c r="DT307" s="371"/>
      <c r="DU307" s="371"/>
      <c r="DV307" s="371"/>
      <c r="DW307" s="371"/>
      <c r="DX307" s="371"/>
      <c r="DY307" s="371"/>
      <c r="DZ307" s="371"/>
      <c r="EA307" s="371"/>
      <c r="EB307" s="371"/>
      <c r="EC307" s="371"/>
      <c r="ED307" s="371"/>
      <c r="EE307" s="371"/>
      <c r="EF307" s="371"/>
      <c r="EG307" s="371"/>
      <c r="EH307" s="371"/>
      <c r="EI307" s="371"/>
      <c r="EJ307" s="371"/>
      <c r="EK307" s="371"/>
      <c r="EL307" s="371"/>
      <c r="EM307" s="371"/>
      <c r="EN307" s="371"/>
      <c r="EO307" s="371"/>
      <c r="EP307" s="371"/>
      <c r="EQ307" s="371"/>
      <c r="ER307" s="371"/>
      <c r="ES307" s="371"/>
      <c r="ET307" s="371"/>
      <c r="EU307" s="371"/>
      <c r="EV307" s="371"/>
      <c r="EW307" s="371"/>
      <c r="EX307" s="371"/>
      <c r="EY307" s="371"/>
      <c r="EZ307" s="371"/>
      <c r="FA307" s="371"/>
      <c r="FB307" s="371"/>
      <c r="FC307" s="371"/>
      <c r="FD307" s="371"/>
      <c r="FE307" s="371"/>
      <c r="FF307" s="371"/>
      <c r="FG307" s="371"/>
      <c r="FH307" s="371"/>
      <c r="FI307" s="371"/>
      <c r="FJ307" s="371"/>
      <c r="FK307" s="371"/>
      <c r="FL307" s="371"/>
      <c r="FM307" s="371"/>
      <c r="FN307" s="371"/>
      <c r="FO307" s="371"/>
      <c r="FP307" s="371"/>
    </row>
    <row r="308" spans="1:212" s="10" customFormat="1" ht="12">
      <c r="A308" s="151"/>
      <c r="B308" s="110" t="s">
        <v>199</v>
      </c>
      <c r="C308" s="553">
        <v>6.61</v>
      </c>
      <c r="D308" s="88"/>
      <c r="E308" s="564"/>
      <c r="F308" s="565"/>
      <c r="G308" s="51" t="s">
        <v>132</v>
      </c>
      <c r="H308" s="116">
        <v>18</v>
      </c>
      <c r="I308" s="75">
        <v>60</v>
      </c>
      <c r="J308" s="51" t="s">
        <v>132</v>
      </c>
      <c r="K308" s="51" t="s">
        <v>133</v>
      </c>
      <c r="L308" s="64">
        <v>9</v>
      </c>
      <c r="M308" s="75">
        <v>62</v>
      </c>
      <c r="N308" s="51">
        <v>190</v>
      </c>
      <c r="O308" s="75">
        <v>10.1</v>
      </c>
      <c r="P308" s="51" t="s">
        <v>75</v>
      </c>
      <c r="Q308" s="51">
        <v>2</v>
      </c>
      <c r="R308" s="51" t="s">
        <v>75</v>
      </c>
      <c r="S308" s="481">
        <v>310</v>
      </c>
      <c r="T308" s="51">
        <v>2.0299999999999998</v>
      </c>
      <c r="U308" s="481">
        <v>310</v>
      </c>
      <c r="V308" s="51">
        <v>135</v>
      </c>
      <c r="W308" s="64" t="s">
        <v>148</v>
      </c>
      <c r="X308" s="373"/>
      <c r="Y308" s="371"/>
      <c r="Z308" s="371"/>
      <c r="AA308" s="371"/>
      <c r="AB308" s="371"/>
      <c r="AC308" s="371"/>
      <c r="AD308" s="371"/>
      <c r="AE308" s="371"/>
      <c r="AF308" s="371"/>
      <c r="AG308" s="371"/>
      <c r="AH308" s="371"/>
      <c r="AI308" s="371"/>
      <c r="AJ308" s="371"/>
      <c r="AK308" s="371"/>
      <c r="AL308" s="371"/>
      <c r="AM308" s="371"/>
      <c r="AN308" s="371"/>
      <c r="AO308" s="371"/>
      <c r="AP308" s="371"/>
      <c r="AQ308" s="371"/>
      <c r="AR308" s="371"/>
      <c r="AS308" s="371"/>
      <c r="AT308" s="371"/>
      <c r="AU308" s="371"/>
      <c r="AV308" s="371"/>
      <c r="AW308" s="371"/>
      <c r="AX308" s="371"/>
      <c r="AY308" s="371"/>
      <c r="AZ308" s="371"/>
      <c r="BA308" s="371"/>
      <c r="BB308" s="371"/>
      <c r="BC308" s="371"/>
      <c r="BD308" s="371"/>
      <c r="BE308" s="371"/>
      <c r="BF308" s="371"/>
      <c r="BG308" s="371"/>
      <c r="BH308" s="371"/>
      <c r="BI308" s="371"/>
      <c r="BJ308" s="371"/>
      <c r="BK308" s="371"/>
      <c r="BL308" s="371"/>
      <c r="BM308" s="371"/>
      <c r="BN308" s="371"/>
      <c r="BO308" s="371"/>
      <c r="BP308" s="371"/>
      <c r="BQ308" s="371"/>
      <c r="BR308" s="371"/>
      <c r="BS308" s="371"/>
      <c r="BT308" s="371"/>
      <c r="BU308" s="371"/>
      <c r="BV308" s="371"/>
      <c r="BW308" s="371"/>
      <c r="BX308" s="371"/>
      <c r="BY308" s="371"/>
      <c r="BZ308" s="371"/>
      <c r="CA308" s="371"/>
      <c r="CB308" s="371"/>
      <c r="CC308" s="371"/>
      <c r="CD308" s="371"/>
      <c r="CE308" s="371"/>
      <c r="CF308" s="371"/>
      <c r="CG308" s="371"/>
      <c r="CH308" s="371"/>
      <c r="CI308" s="371"/>
      <c r="CJ308" s="371"/>
      <c r="CK308" s="371"/>
      <c r="CL308" s="371"/>
      <c r="CM308" s="371"/>
      <c r="CN308" s="371"/>
      <c r="CO308" s="371"/>
      <c r="CP308" s="371"/>
      <c r="CQ308" s="371"/>
      <c r="CR308" s="371"/>
      <c r="CS308" s="371"/>
      <c r="CT308" s="371"/>
      <c r="CU308" s="371"/>
      <c r="CV308" s="371"/>
      <c r="CW308" s="371"/>
      <c r="CX308" s="371"/>
      <c r="CY308" s="371"/>
      <c r="CZ308" s="371"/>
      <c r="DA308" s="371"/>
      <c r="DB308" s="371"/>
      <c r="DC308" s="371"/>
      <c r="DD308" s="371"/>
      <c r="DE308" s="371"/>
      <c r="DF308" s="371"/>
      <c r="DG308" s="371"/>
      <c r="DH308" s="371"/>
      <c r="DI308" s="371"/>
      <c r="DJ308" s="371"/>
      <c r="DK308" s="371"/>
      <c r="DL308" s="371"/>
      <c r="DM308" s="371"/>
      <c r="DN308" s="371"/>
      <c r="DO308" s="371"/>
      <c r="DP308" s="371"/>
      <c r="DQ308" s="371"/>
      <c r="DR308" s="371"/>
      <c r="DS308" s="371"/>
      <c r="DT308" s="371"/>
      <c r="DU308" s="371"/>
      <c r="DV308" s="371"/>
      <c r="DW308" s="371"/>
      <c r="DX308" s="371"/>
      <c r="DY308" s="371"/>
      <c r="DZ308" s="371"/>
      <c r="EA308" s="371"/>
      <c r="EB308" s="371"/>
      <c r="EC308" s="371"/>
      <c r="ED308" s="371"/>
      <c r="EE308" s="371"/>
      <c r="EF308" s="371"/>
      <c r="EG308" s="371"/>
      <c r="EH308" s="371"/>
      <c r="EI308" s="371"/>
      <c r="EJ308" s="371"/>
      <c r="EK308" s="371"/>
      <c r="EL308" s="371"/>
      <c r="EM308" s="371"/>
      <c r="EN308" s="371"/>
      <c r="EO308" s="371"/>
      <c r="EP308" s="371"/>
      <c r="EQ308" s="371"/>
      <c r="ER308" s="371"/>
      <c r="ES308" s="371"/>
      <c r="ET308" s="371"/>
      <c r="EU308" s="371"/>
      <c r="EV308" s="371"/>
      <c r="EW308" s="371"/>
      <c r="EX308" s="371"/>
      <c r="EY308" s="371"/>
      <c r="EZ308" s="371"/>
      <c r="FA308" s="371"/>
      <c r="FB308" s="371"/>
      <c r="FC308" s="371"/>
      <c r="FD308" s="371"/>
      <c r="FE308" s="371"/>
      <c r="FF308" s="371"/>
      <c r="FG308" s="371"/>
      <c r="FH308" s="371"/>
      <c r="FI308" s="371"/>
      <c r="FJ308" s="371"/>
      <c r="FK308" s="371"/>
      <c r="FL308" s="371"/>
      <c r="FM308" s="371"/>
      <c r="FN308" s="371"/>
      <c r="FO308" s="371"/>
      <c r="FP308" s="371"/>
    </row>
    <row r="309" spans="1:212" s="10" customFormat="1" ht="13.5">
      <c r="A309" s="84"/>
      <c r="B309" s="111" t="s">
        <v>131</v>
      </c>
      <c r="C309" s="124">
        <v>6.47</v>
      </c>
      <c r="D309" s="209"/>
      <c r="E309" s="209"/>
      <c r="F309" s="566"/>
      <c r="G309" s="54" t="s">
        <v>132</v>
      </c>
      <c r="H309" s="117">
        <v>24.3</v>
      </c>
      <c r="I309" s="68">
        <v>20</v>
      </c>
      <c r="J309" s="54" t="s">
        <v>132</v>
      </c>
      <c r="K309" s="117" t="s">
        <v>133</v>
      </c>
      <c r="L309" s="65">
        <v>17.2</v>
      </c>
      <c r="M309" s="54" t="s">
        <v>132</v>
      </c>
      <c r="N309" s="54">
        <v>240</v>
      </c>
      <c r="O309" s="68">
        <v>25.3</v>
      </c>
      <c r="P309" s="54" t="s">
        <v>529</v>
      </c>
      <c r="Q309" s="54" t="s">
        <v>530</v>
      </c>
      <c r="R309" s="54" t="s">
        <v>140</v>
      </c>
      <c r="S309" s="481">
        <v>520</v>
      </c>
      <c r="T309" s="68">
        <v>1.08</v>
      </c>
      <c r="U309" s="481">
        <v>710</v>
      </c>
      <c r="V309" s="481">
        <v>233</v>
      </c>
      <c r="W309" s="65" t="s">
        <v>148</v>
      </c>
      <c r="X309" s="370"/>
      <c r="Y309" s="371"/>
      <c r="Z309" s="371"/>
      <c r="AA309" s="371"/>
      <c r="AB309" s="371"/>
      <c r="AC309" s="371"/>
      <c r="AD309" s="371"/>
      <c r="AE309" s="371"/>
      <c r="AF309" s="371"/>
      <c r="AG309" s="371"/>
      <c r="AH309" s="371"/>
      <c r="AI309" s="371"/>
      <c r="AJ309" s="371"/>
      <c r="AK309" s="371"/>
      <c r="AL309" s="371"/>
      <c r="AM309" s="371"/>
      <c r="AN309" s="371"/>
      <c r="AO309" s="371"/>
      <c r="AP309" s="371"/>
      <c r="AQ309" s="371"/>
      <c r="AR309" s="371"/>
      <c r="AS309" s="371"/>
      <c r="AT309" s="371"/>
      <c r="AU309" s="371"/>
      <c r="AV309" s="371"/>
      <c r="AW309" s="371"/>
      <c r="AX309" s="371"/>
      <c r="AY309" s="371"/>
      <c r="AZ309" s="371"/>
      <c r="BA309" s="371"/>
      <c r="BB309" s="371"/>
      <c r="BC309" s="371"/>
      <c r="BD309" s="371"/>
      <c r="BE309" s="371"/>
      <c r="BF309" s="371"/>
      <c r="BG309" s="371"/>
      <c r="BH309" s="371"/>
      <c r="BI309" s="371"/>
      <c r="BJ309" s="371"/>
      <c r="BK309" s="371"/>
      <c r="BL309" s="371"/>
      <c r="BM309" s="371"/>
      <c r="BN309" s="371"/>
      <c r="BO309" s="371"/>
      <c r="BP309" s="371"/>
      <c r="BQ309" s="371"/>
      <c r="BR309" s="371"/>
      <c r="BS309" s="371"/>
      <c r="BT309" s="371"/>
      <c r="BU309" s="371"/>
      <c r="BV309" s="371"/>
      <c r="BW309" s="371"/>
      <c r="BX309" s="371"/>
      <c r="BY309" s="371"/>
      <c r="BZ309" s="371"/>
      <c r="CA309" s="371"/>
      <c r="CB309" s="371"/>
      <c r="CC309" s="371"/>
      <c r="CD309" s="371"/>
      <c r="CE309" s="371"/>
      <c r="CF309" s="371"/>
      <c r="CG309" s="371"/>
      <c r="CH309" s="371"/>
      <c r="CI309" s="371"/>
      <c r="CJ309" s="371"/>
      <c r="CK309" s="371"/>
      <c r="CL309" s="371"/>
      <c r="CM309" s="371"/>
      <c r="CN309" s="371"/>
      <c r="CO309" s="371"/>
      <c r="CP309" s="371"/>
      <c r="CQ309" s="371"/>
      <c r="CR309" s="371"/>
      <c r="CS309" s="371"/>
      <c r="CT309" s="371"/>
      <c r="CU309" s="371"/>
      <c r="CV309" s="371"/>
      <c r="CW309" s="371"/>
      <c r="CX309" s="371"/>
      <c r="CY309" s="371"/>
      <c r="CZ309" s="371"/>
      <c r="DA309" s="371"/>
      <c r="DB309" s="371"/>
      <c r="DC309" s="371"/>
      <c r="DD309" s="371"/>
      <c r="DE309" s="371"/>
      <c r="DF309" s="371"/>
      <c r="DG309" s="371"/>
      <c r="DH309" s="371"/>
      <c r="DI309" s="371"/>
      <c r="DJ309" s="371"/>
      <c r="DK309" s="371"/>
      <c r="DL309" s="371"/>
      <c r="DM309" s="371"/>
      <c r="DN309" s="371"/>
      <c r="DO309" s="371"/>
      <c r="DP309" s="371"/>
      <c r="DQ309" s="371"/>
      <c r="DR309" s="371"/>
      <c r="DS309" s="371"/>
      <c r="DT309" s="371"/>
      <c r="DU309" s="371"/>
      <c r="DV309" s="371"/>
      <c r="DW309" s="371"/>
      <c r="DX309" s="371"/>
      <c r="DY309" s="371"/>
      <c r="DZ309" s="371"/>
      <c r="EA309" s="371"/>
      <c r="EB309" s="371"/>
      <c r="EC309" s="371"/>
      <c r="ED309" s="371"/>
      <c r="EE309" s="371"/>
      <c r="EF309" s="371"/>
      <c r="EG309" s="371"/>
      <c r="EH309" s="371"/>
      <c r="EI309" s="371"/>
      <c r="EJ309" s="371"/>
      <c r="EK309" s="371"/>
      <c r="EL309" s="371"/>
      <c r="EM309" s="371"/>
      <c r="EN309" s="371"/>
      <c r="EO309" s="371"/>
      <c r="EP309" s="371"/>
      <c r="EQ309" s="371"/>
      <c r="ER309" s="371"/>
      <c r="ES309" s="371"/>
      <c r="ET309" s="371"/>
      <c r="EU309" s="371"/>
      <c r="EV309" s="371"/>
      <c r="EW309" s="371"/>
      <c r="EX309" s="371"/>
      <c r="EY309" s="371"/>
      <c r="EZ309" s="371"/>
      <c r="FA309" s="371"/>
      <c r="FB309" s="371"/>
      <c r="FC309" s="371"/>
      <c r="FD309" s="371"/>
      <c r="FE309" s="371"/>
      <c r="FF309" s="371"/>
      <c r="FG309" s="371"/>
      <c r="FH309" s="371"/>
      <c r="FI309" s="371"/>
      <c r="FJ309" s="371"/>
      <c r="FK309" s="371"/>
      <c r="FL309" s="371"/>
      <c r="FM309" s="371"/>
      <c r="FN309" s="371"/>
      <c r="FO309" s="371"/>
      <c r="FP309" s="371"/>
      <c r="FQ309" s="371"/>
      <c r="FR309" s="371"/>
      <c r="FS309" s="371"/>
      <c r="FT309" s="371"/>
      <c r="FU309" s="371"/>
      <c r="FV309" s="371"/>
      <c r="FW309" s="371"/>
      <c r="FX309" s="371"/>
      <c r="FY309" s="371"/>
      <c r="FZ309" s="371"/>
      <c r="GA309" s="371"/>
      <c r="GB309" s="371"/>
      <c r="GC309" s="371"/>
      <c r="GD309" s="371"/>
      <c r="GE309" s="371"/>
      <c r="GF309" s="371"/>
      <c r="GG309" s="371"/>
      <c r="GH309" s="371"/>
      <c r="GI309" s="371"/>
      <c r="GJ309" s="371"/>
      <c r="GK309" s="371"/>
      <c r="GL309" s="371"/>
      <c r="GM309" s="371"/>
      <c r="GN309" s="371"/>
      <c r="GO309" s="371"/>
      <c r="GP309" s="371"/>
      <c r="GQ309" s="371"/>
      <c r="GR309" s="371"/>
      <c r="GS309" s="371"/>
      <c r="GT309" s="371"/>
      <c r="GU309" s="371"/>
      <c r="GV309" s="371"/>
      <c r="GW309" s="371"/>
      <c r="GX309" s="371"/>
      <c r="GY309" s="371"/>
      <c r="GZ309" s="371"/>
      <c r="HA309" s="371"/>
      <c r="HB309" s="371"/>
      <c r="HC309" s="371"/>
      <c r="HD309" s="371"/>
    </row>
    <row r="310" spans="1:212" s="382" customFormat="1" ht="12">
      <c r="A310" s="84"/>
      <c r="B310" s="111" t="s">
        <v>317</v>
      </c>
      <c r="C310" s="518">
        <v>6.97</v>
      </c>
      <c r="D310" s="68" t="e">
        <f>+#REF!/61.02+H310/35.45+L310/96.06/2</f>
        <v>#REF!</v>
      </c>
      <c r="E310" s="54" t="e">
        <f>+I310/1000/17.04+O310/20.04+S310/1000/55.85/2+T310/24.31/2+#REF!/39.1+#REF!/22.99</f>
        <v>#REF!</v>
      </c>
      <c r="F310" s="45"/>
      <c r="G310" s="54" t="s">
        <v>194</v>
      </c>
      <c r="H310" s="117">
        <v>42.5</v>
      </c>
      <c r="I310" s="68">
        <v>50</v>
      </c>
      <c r="J310" s="54" t="s">
        <v>194</v>
      </c>
      <c r="K310" s="54" t="s">
        <v>133</v>
      </c>
      <c r="L310" s="65">
        <v>31.2</v>
      </c>
      <c r="M310" s="54">
        <v>66</v>
      </c>
      <c r="N310" s="54">
        <v>310</v>
      </c>
      <c r="O310" s="68">
        <v>22.9</v>
      </c>
      <c r="P310" s="54" t="s">
        <v>75</v>
      </c>
      <c r="Q310" s="54">
        <v>1</v>
      </c>
      <c r="R310" s="54" t="s">
        <v>75</v>
      </c>
      <c r="S310" s="481">
        <v>770</v>
      </c>
      <c r="T310" s="54">
        <v>1.55</v>
      </c>
      <c r="U310" s="481">
        <v>680</v>
      </c>
      <c r="V310" s="481">
        <v>259</v>
      </c>
      <c r="W310" s="65" t="s">
        <v>148</v>
      </c>
      <c r="X310" s="370"/>
      <c r="Y310" s="371"/>
      <c r="Z310" s="371"/>
      <c r="AA310" s="371"/>
      <c r="AB310" s="371"/>
      <c r="AC310" s="371"/>
    </row>
    <row r="311" spans="1:212" s="382" customFormat="1" ht="12">
      <c r="A311" s="217"/>
      <c r="B311" s="210" t="s">
        <v>335</v>
      </c>
      <c r="C311" s="548">
        <v>6.81</v>
      </c>
      <c r="D311" s="209"/>
      <c r="E311" s="204"/>
      <c r="F311" s="547"/>
      <c r="G311" s="215" t="s">
        <v>132</v>
      </c>
      <c r="H311" s="378">
        <v>37.200000000000003</v>
      </c>
      <c r="I311" s="209" t="s">
        <v>96</v>
      </c>
      <c r="J311" s="204" t="s">
        <v>132</v>
      </c>
      <c r="K311" s="204" t="s">
        <v>133</v>
      </c>
      <c r="L311" s="210">
        <v>23.2</v>
      </c>
      <c r="M311" s="209">
        <v>64</v>
      </c>
      <c r="N311" s="204">
        <v>270</v>
      </c>
      <c r="O311" s="209">
        <v>12.1</v>
      </c>
      <c r="P311" s="204" t="s">
        <v>75</v>
      </c>
      <c r="Q311" s="204">
        <v>1</v>
      </c>
      <c r="R311" s="204">
        <v>4</v>
      </c>
      <c r="S311" s="488">
        <v>400</v>
      </c>
      <c r="T311" s="204">
        <v>0.96</v>
      </c>
      <c r="U311" s="488">
        <v>390</v>
      </c>
      <c r="V311" s="488">
        <v>232</v>
      </c>
      <c r="W311" s="210" t="s">
        <v>148</v>
      </c>
      <c r="X311" s="370"/>
      <c r="Y311" s="371"/>
      <c r="Z311" s="371"/>
      <c r="AA311" s="371"/>
      <c r="AB311" s="371"/>
      <c r="AC311" s="371"/>
    </row>
    <row r="312" spans="1:212" s="382" customFormat="1" ht="12">
      <c r="A312" s="217"/>
      <c r="B312" s="210" t="s">
        <v>389</v>
      </c>
      <c r="C312" s="548">
        <v>7.18</v>
      </c>
      <c r="D312" s="206"/>
      <c r="E312" s="207"/>
      <c r="F312" s="600"/>
      <c r="G312" s="215">
        <v>350</v>
      </c>
      <c r="H312" s="378">
        <v>25.7</v>
      </c>
      <c r="I312" s="209">
        <v>70</v>
      </c>
      <c r="J312" s="204" t="s">
        <v>132</v>
      </c>
      <c r="K312" s="204" t="s">
        <v>133</v>
      </c>
      <c r="L312" s="210">
        <v>18.2</v>
      </c>
      <c r="M312" s="209">
        <v>57</v>
      </c>
      <c r="N312" s="204">
        <v>440</v>
      </c>
      <c r="O312" s="209">
        <v>8.57</v>
      </c>
      <c r="P312" s="204" t="s">
        <v>75</v>
      </c>
      <c r="Q312" s="204">
        <v>1</v>
      </c>
      <c r="R312" s="204" t="s">
        <v>75</v>
      </c>
      <c r="S312" s="488">
        <v>420</v>
      </c>
      <c r="T312" s="204">
        <v>1.1399999999999999</v>
      </c>
      <c r="U312" s="488">
        <v>270</v>
      </c>
      <c r="V312" s="488">
        <v>257</v>
      </c>
      <c r="W312" s="210">
        <v>15</v>
      </c>
      <c r="X312" s="370"/>
      <c r="Y312" s="371"/>
      <c r="Z312" s="371"/>
      <c r="AA312" s="371"/>
      <c r="AB312" s="371"/>
      <c r="AC312" s="371"/>
    </row>
    <row r="313" spans="1:212" s="382" customFormat="1" ht="12">
      <c r="A313" s="84"/>
      <c r="B313" s="111" t="s">
        <v>427</v>
      </c>
      <c r="C313" s="518">
        <v>7.66</v>
      </c>
      <c r="D313" s="68"/>
      <c r="E313" s="54"/>
      <c r="F313" s="45"/>
      <c r="G313" s="54">
        <v>200</v>
      </c>
      <c r="H313" s="117">
        <v>22.1</v>
      </c>
      <c r="I313" s="68">
        <v>20</v>
      </c>
      <c r="J313" s="54" t="s">
        <v>132</v>
      </c>
      <c r="K313" s="54">
        <v>3</v>
      </c>
      <c r="L313" s="65">
        <v>20.2</v>
      </c>
      <c r="M313" s="54">
        <v>22</v>
      </c>
      <c r="N313" s="54">
        <v>330</v>
      </c>
      <c r="O313" s="68">
        <v>47.3</v>
      </c>
      <c r="P313" s="54" t="s">
        <v>75</v>
      </c>
      <c r="Q313" s="54">
        <v>1</v>
      </c>
      <c r="R313" s="54" t="s">
        <v>75</v>
      </c>
      <c r="S313" s="488">
        <v>850</v>
      </c>
      <c r="T313" s="54">
        <v>1.71</v>
      </c>
      <c r="U313" s="480">
        <v>1250</v>
      </c>
      <c r="V313" s="480">
        <v>292</v>
      </c>
      <c r="W313" s="65" t="s">
        <v>148</v>
      </c>
      <c r="X313" s="370"/>
      <c r="Y313" s="371"/>
      <c r="Z313" s="371"/>
      <c r="AA313" s="371"/>
      <c r="AB313" s="371"/>
      <c r="AC313" s="371"/>
    </row>
    <row r="314" spans="1:212" s="382" customFormat="1" ht="12">
      <c r="A314" s="84"/>
      <c r="B314" s="111" t="s">
        <v>466</v>
      </c>
      <c r="C314" s="518">
        <v>6.87</v>
      </c>
      <c r="D314" s="68"/>
      <c r="E314" s="54"/>
      <c r="F314" s="45"/>
      <c r="G314" s="54" t="s">
        <v>132</v>
      </c>
      <c r="H314" s="117">
        <v>23.4</v>
      </c>
      <c r="I314" s="68">
        <v>90</v>
      </c>
      <c r="J314" s="54" t="s">
        <v>132</v>
      </c>
      <c r="K314" s="54">
        <v>6</v>
      </c>
      <c r="L314" s="65">
        <v>18.600000000000001</v>
      </c>
      <c r="M314" s="54">
        <v>19</v>
      </c>
      <c r="N314" s="54">
        <v>280</v>
      </c>
      <c r="O314" s="68">
        <v>28.7</v>
      </c>
      <c r="P314" s="54" t="s">
        <v>75</v>
      </c>
      <c r="Q314" s="54" t="s">
        <v>67</v>
      </c>
      <c r="R314" s="54" t="s">
        <v>75</v>
      </c>
      <c r="S314" s="488">
        <v>590</v>
      </c>
      <c r="T314" s="54">
        <v>0.95</v>
      </c>
      <c r="U314" s="480">
        <v>730</v>
      </c>
      <c r="V314" s="480">
        <v>276</v>
      </c>
      <c r="W314" s="65" t="s">
        <v>148</v>
      </c>
      <c r="X314" s="370"/>
      <c r="Y314" s="371"/>
      <c r="Z314" s="371"/>
      <c r="AA314" s="371"/>
      <c r="AB314" s="371"/>
      <c r="AC314" s="371"/>
    </row>
    <row r="315" spans="1:212" s="382" customFormat="1" ht="12">
      <c r="A315" s="217"/>
      <c r="B315" s="210" t="s">
        <v>504</v>
      </c>
      <c r="C315" s="215">
        <v>8.1</v>
      </c>
      <c r="D315" s="209"/>
      <c r="E315" s="204"/>
      <c r="F315" s="212"/>
      <c r="G315" s="215">
        <v>740</v>
      </c>
      <c r="H315" s="215">
        <v>24.8</v>
      </c>
      <c r="I315" s="209" t="s">
        <v>96</v>
      </c>
      <c r="J315" s="215">
        <v>340</v>
      </c>
      <c r="K315" s="215" t="s">
        <v>133</v>
      </c>
      <c r="L315" s="210">
        <v>24.2</v>
      </c>
      <c r="M315" s="378">
        <v>15</v>
      </c>
      <c r="N315" s="215">
        <v>270</v>
      </c>
      <c r="O315" s="215">
        <v>20.399999999999999</v>
      </c>
      <c r="P315" s="238">
        <v>1</v>
      </c>
      <c r="Q315" s="215">
        <v>0.5</v>
      </c>
      <c r="R315" s="215" t="s">
        <v>193</v>
      </c>
      <c r="S315" s="488">
        <v>400</v>
      </c>
      <c r="T315" s="550">
        <v>1</v>
      </c>
      <c r="U315" s="488">
        <v>558</v>
      </c>
      <c r="V315" s="486">
        <v>227</v>
      </c>
      <c r="W315" s="215" t="s">
        <v>75</v>
      </c>
      <c r="X315" s="370"/>
      <c r="Y315" s="371"/>
      <c r="Z315" s="371"/>
      <c r="AA315" s="371"/>
      <c r="AB315" s="371"/>
      <c r="AC315" s="371"/>
    </row>
    <row r="316" spans="1:212" s="382" customFormat="1" ht="6.75" customHeight="1">
      <c r="A316" s="596"/>
      <c r="B316" s="544"/>
      <c r="C316" s="542"/>
      <c r="D316" s="542"/>
      <c r="E316" s="543"/>
      <c r="F316" s="478"/>
      <c r="G316" s="604"/>
      <c r="H316" s="558"/>
      <c r="I316" s="542"/>
      <c r="J316" s="543"/>
      <c r="K316" s="543"/>
      <c r="L316" s="544"/>
      <c r="M316" s="542"/>
      <c r="N316" s="543"/>
      <c r="O316" s="542"/>
      <c r="P316" s="640"/>
      <c r="Q316" s="543"/>
      <c r="R316" s="543"/>
      <c r="S316" s="492"/>
      <c r="T316" s="641"/>
      <c r="U316" s="492"/>
      <c r="V316" s="491"/>
      <c r="W316" s="543"/>
      <c r="X316" s="370"/>
      <c r="Y316" s="371"/>
      <c r="Z316" s="371"/>
      <c r="AA316" s="371"/>
      <c r="AB316" s="371"/>
      <c r="AC316" s="371"/>
    </row>
    <row r="317" spans="1:212" s="382" customFormat="1" ht="13.5">
      <c r="A317" s="563" t="s">
        <v>52</v>
      </c>
      <c r="B317" s="111" t="s">
        <v>213</v>
      </c>
      <c r="C317" s="518">
        <v>8.25</v>
      </c>
      <c r="D317" s="68"/>
      <c r="E317" s="54"/>
      <c r="F317" s="45"/>
      <c r="G317" s="660">
        <v>2100</v>
      </c>
      <c r="H317" s="177">
        <v>5.0999999999999996</v>
      </c>
      <c r="I317" s="68" t="s">
        <v>140</v>
      </c>
      <c r="J317" s="183">
        <v>1800</v>
      </c>
      <c r="K317" s="54">
        <v>3</v>
      </c>
      <c r="L317" s="65">
        <v>91.4</v>
      </c>
      <c r="M317" s="502">
        <v>200</v>
      </c>
      <c r="N317" s="54">
        <v>640</v>
      </c>
      <c r="O317" s="68">
        <v>1.85</v>
      </c>
      <c r="P317" s="54" t="s">
        <v>529</v>
      </c>
      <c r="Q317" s="54" t="s">
        <v>530</v>
      </c>
      <c r="R317" s="519" t="s">
        <v>140</v>
      </c>
      <c r="S317" s="54">
        <v>60</v>
      </c>
      <c r="T317" s="54">
        <v>0.16</v>
      </c>
      <c r="U317" s="54" t="s">
        <v>138</v>
      </c>
      <c r="V317" s="54">
        <v>163</v>
      </c>
      <c r="W317" s="521">
        <v>30</v>
      </c>
      <c r="X317" s="370"/>
      <c r="Y317" s="371"/>
      <c r="Z317" s="371"/>
      <c r="AA317" s="371"/>
      <c r="AB317" s="371"/>
      <c r="AC317" s="371"/>
    </row>
    <row r="318" spans="1:212" s="382" customFormat="1" ht="12">
      <c r="A318" s="84"/>
      <c r="B318" s="111" t="s">
        <v>214</v>
      </c>
      <c r="C318" s="518">
        <v>8.2799999999999994</v>
      </c>
      <c r="D318" s="68"/>
      <c r="E318" s="54"/>
      <c r="F318" s="45"/>
      <c r="G318" s="660">
        <v>3900</v>
      </c>
      <c r="H318" s="177">
        <v>5.0999999999999996</v>
      </c>
      <c r="I318" s="68">
        <v>50</v>
      </c>
      <c r="J318" s="183">
        <v>2500</v>
      </c>
      <c r="K318" s="54" t="s">
        <v>133</v>
      </c>
      <c r="L318" s="65">
        <v>112</v>
      </c>
      <c r="M318" s="513">
        <v>1100</v>
      </c>
      <c r="N318" s="54">
        <v>790</v>
      </c>
      <c r="O318" s="68">
        <v>14.2</v>
      </c>
      <c r="P318" s="54">
        <v>3</v>
      </c>
      <c r="Q318" s="54" t="s">
        <v>75</v>
      </c>
      <c r="R318" s="45">
        <v>24</v>
      </c>
      <c r="S318" s="513">
        <v>1750</v>
      </c>
      <c r="T318" s="54">
        <v>0.65</v>
      </c>
      <c r="U318" s="54">
        <v>29</v>
      </c>
      <c r="V318" s="54">
        <v>150</v>
      </c>
      <c r="W318" s="45">
        <v>670</v>
      </c>
      <c r="X318" s="371"/>
      <c r="Y318" s="371"/>
      <c r="Z318" s="371"/>
      <c r="AA318" s="371"/>
      <c r="AB318" s="371"/>
      <c r="AC318" s="371"/>
    </row>
    <row r="319" spans="1:212" s="382" customFormat="1" ht="13.5">
      <c r="A319" s="84"/>
      <c r="B319" s="111" t="s">
        <v>158</v>
      </c>
      <c r="C319" s="518">
        <v>8.3699999999999992</v>
      </c>
      <c r="D319" s="68"/>
      <c r="E319" s="54"/>
      <c r="F319" s="45"/>
      <c r="G319" s="660">
        <v>4800</v>
      </c>
      <c r="H319" s="177">
        <v>4.7</v>
      </c>
      <c r="I319" s="68">
        <v>90</v>
      </c>
      <c r="J319" s="183">
        <v>2900</v>
      </c>
      <c r="K319" s="54">
        <v>2</v>
      </c>
      <c r="L319" s="65">
        <v>112</v>
      </c>
      <c r="M319" s="502">
        <v>610</v>
      </c>
      <c r="N319" s="54">
        <v>860</v>
      </c>
      <c r="O319" s="68">
        <v>2.09</v>
      </c>
      <c r="P319" s="54" t="s">
        <v>529</v>
      </c>
      <c r="Q319" s="54" t="s">
        <v>530</v>
      </c>
      <c r="R319" s="434" t="s">
        <v>140</v>
      </c>
      <c r="S319" s="54">
        <v>180</v>
      </c>
      <c r="T319" s="54">
        <v>0.25</v>
      </c>
      <c r="U319" s="54" t="s">
        <v>138</v>
      </c>
      <c r="V319" s="54">
        <v>167</v>
      </c>
      <c r="W319" s="435">
        <v>20</v>
      </c>
      <c r="X319" s="370"/>
      <c r="Y319" s="371"/>
      <c r="Z319" s="371"/>
      <c r="AA319" s="371"/>
      <c r="AB319" s="371"/>
      <c r="AC319" s="371"/>
    </row>
    <row r="320" spans="1:212" s="382" customFormat="1" ht="12">
      <c r="A320" s="84"/>
      <c r="B320" s="111" t="s">
        <v>317</v>
      </c>
      <c r="C320" s="518">
        <v>8.4600000000000009</v>
      </c>
      <c r="D320" s="68" t="e">
        <f>+#REF!/61.02+H320/35.45+L320/96.06/2</f>
        <v>#REF!</v>
      </c>
      <c r="E320" s="54" t="e">
        <f>+I320/1000/17.04+O320/20.04+S320/1000/55.85/2+T320/24.31/2+#REF!/39.1+#REF!/22.99</f>
        <v>#REF!</v>
      </c>
      <c r="F320" s="45"/>
      <c r="G320" s="658">
        <v>1400</v>
      </c>
      <c r="H320" s="177">
        <v>5.4</v>
      </c>
      <c r="I320" s="68">
        <v>110</v>
      </c>
      <c r="J320" s="183">
        <v>950</v>
      </c>
      <c r="K320" s="54" t="s">
        <v>133</v>
      </c>
      <c r="L320" s="65">
        <v>61.5</v>
      </c>
      <c r="M320" s="54">
        <v>150</v>
      </c>
      <c r="N320" s="54">
        <v>630</v>
      </c>
      <c r="O320" s="68">
        <v>1.33</v>
      </c>
      <c r="P320" s="54" t="s">
        <v>75</v>
      </c>
      <c r="Q320" s="54" t="s">
        <v>75</v>
      </c>
      <c r="R320" s="54">
        <v>1</v>
      </c>
      <c r="S320" s="54">
        <v>80</v>
      </c>
      <c r="T320" s="54">
        <v>0.14000000000000001</v>
      </c>
      <c r="U320" s="54">
        <v>1</v>
      </c>
      <c r="V320" s="54">
        <v>111</v>
      </c>
      <c r="W320" s="65" t="s">
        <v>148</v>
      </c>
      <c r="X320" s="370"/>
      <c r="Y320" s="371"/>
      <c r="Z320" s="371"/>
      <c r="AA320" s="371"/>
      <c r="AB320" s="371"/>
      <c r="AC320" s="371"/>
    </row>
    <row r="321" spans="1:185" s="382" customFormat="1" ht="12">
      <c r="A321" s="84"/>
      <c r="B321" s="111" t="s">
        <v>335</v>
      </c>
      <c r="C321" s="518">
        <v>8.4499999999999993</v>
      </c>
      <c r="D321" s="68"/>
      <c r="E321" s="54"/>
      <c r="F321" s="45"/>
      <c r="G321" s="660">
        <v>2100</v>
      </c>
      <c r="H321" s="177">
        <v>5.2</v>
      </c>
      <c r="I321" s="68" t="s">
        <v>96</v>
      </c>
      <c r="J321" s="183">
        <v>1800</v>
      </c>
      <c r="K321" s="54" t="s">
        <v>133</v>
      </c>
      <c r="L321" s="65">
        <v>83.8</v>
      </c>
      <c r="M321" s="502">
        <v>330</v>
      </c>
      <c r="N321" s="54">
        <v>710</v>
      </c>
      <c r="O321" s="68">
        <v>1.36</v>
      </c>
      <c r="P321" s="54">
        <v>3</v>
      </c>
      <c r="Q321" s="54" t="s">
        <v>75</v>
      </c>
      <c r="R321" s="54">
        <v>2</v>
      </c>
      <c r="S321" s="54">
        <v>140</v>
      </c>
      <c r="T321" s="54">
        <v>0.16</v>
      </c>
      <c r="U321" s="54">
        <v>2</v>
      </c>
      <c r="V321" s="54">
        <v>139</v>
      </c>
      <c r="W321" s="65">
        <v>9</v>
      </c>
      <c r="X321" s="370"/>
      <c r="Y321" s="371"/>
      <c r="Z321" s="371"/>
      <c r="AA321" s="371"/>
      <c r="AB321" s="371"/>
      <c r="AC321" s="371"/>
    </row>
    <row r="322" spans="1:185" s="382" customFormat="1" ht="12">
      <c r="A322" s="84"/>
      <c r="B322" s="111" t="s">
        <v>389</v>
      </c>
      <c r="C322" s="518">
        <v>8.6199999999999992</v>
      </c>
      <c r="D322" s="68"/>
      <c r="E322" s="54"/>
      <c r="F322" s="45"/>
      <c r="G322" s="660">
        <v>3900</v>
      </c>
      <c r="H322" s="177">
        <v>4.4000000000000004</v>
      </c>
      <c r="I322" s="68">
        <v>80</v>
      </c>
      <c r="J322" s="183">
        <v>2500</v>
      </c>
      <c r="K322" s="54" t="s">
        <v>133</v>
      </c>
      <c r="L322" s="65">
        <v>96.4</v>
      </c>
      <c r="M322" s="502">
        <v>360</v>
      </c>
      <c r="N322" s="54">
        <v>870</v>
      </c>
      <c r="O322" s="68">
        <v>1.68</v>
      </c>
      <c r="P322" s="54" t="s">
        <v>75</v>
      </c>
      <c r="Q322" s="54" t="s">
        <v>75</v>
      </c>
      <c r="R322" s="54">
        <v>2</v>
      </c>
      <c r="S322" s="54">
        <v>120</v>
      </c>
      <c r="T322" s="54">
        <v>0.18</v>
      </c>
      <c r="U322" s="54">
        <v>2</v>
      </c>
      <c r="V322" s="54">
        <v>157</v>
      </c>
      <c r="W322" s="65">
        <v>5</v>
      </c>
      <c r="X322" s="370"/>
      <c r="Y322" s="371"/>
      <c r="Z322" s="371"/>
      <c r="AA322" s="371"/>
      <c r="AB322" s="371"/>
      <c r="AC322" s="371"/>
    </row>
    <row r="323" spans="1:185" s="382" customFormat="1" ht="12">
      <c r="A323" s="84"/>
      <c r="B323" s="111" t="s">
        <v>427</v>
      </c>
      <c r="C323" s="518">
        <v>7.66</v>
      </c>
      <c r="D323" s="68"/>
      <c r="E323" s="54"/>
      <c r="F323" s="45"/>
      <c r="G323" s="45">
        <v>200</v>
      </c>
      <c r="H323" s="177">
        <v>22.1</v>
      </c>
      <c r="I323" s="68">
        <v>20</v>
      </c>
      <c r="J323" s="54" t="s">
        <v>132</v>
      </c>
      <c r="K323" s="54">
        <v>3</v>
      </c>
      <c r="L323" s="65">
        <v>20.2</v>
      </c>
      <c r="M323" s="502">
        <v>440</v>
      </c>
      <c r="N323" s="54">
        <v>1020</v>
      </c>
      <c r="O323" s="68">
        <v>1.67</v>
      </c>
      <c r="P323" s="54" t="s">
        <v>75</v>
      </c>
      <c r="Q323" s="54" t="s">
        <v>75</v>
      </c>
      <c r="R323" s="54">
        <v>3</v>
      </c>
      <c r="S323" s="54">
        <v>120</v>
      </c>
      <c r="T323" s="54">
        <v>0.2</v>
      </c>
      <c r="U323" s="54">
        <v>1</v>
      </c>
      <c r="V323" s="54">
        <v>184</v>
      </c>
      <c r="W323" s="65">
        <v>6</v>
      </c>
      <c r="X323" s="370"/>
      <c r="Y323" s="371"/>
      <c r="Z323" s="371"/>
      <c r="AA323" s="371"/>
      <c r="AB323" s="371"/>
      <c r="AC323" s="371"/>
    </row>
    <row r="324" spans="1:185" s="382" customFormat="1" ht="12">
      <c r="A324" s="84"/>
      <c r="B324" s="111" t="s">
        <v>466</v>
      </c>
      <c r="C324" s="518">
        <v>8.57</v>
      </c>
      <c r="D324" s="68"/>
      <c r="E324" s="54"/>
      <c r="F324" s="45"/>
      <c r="G324" s="660">
        <v>5000</v>
      </c>
      <c r="H324" s="177">
        <v>4.8</v>
      </c>
      <c r="I324" s="68" t="s">
        <v>96</v>
      </c>
      <c r="J324" s="183">
        <v>3000</v>
      </c>
      <c r="K324" s="54" t="s">
        <v>133</v>
      </c>
      <c r="L324" s="65">
        <v>96.4</v>
      </c>
      <c r="M324" s="502">
        <v>350</v>
      </c>
      <c r="N324" s="54">
        <v>960</v>
      </c>
      <c r="O324" s="157">
        <v>1.65</v>
      </c>
      <c r="P324" s="519" t="s">
        <v>75</v>
      </c>
      <c r="Q324" s="519" t="s">
        <v>67</v>
      </c>
      <c r="R324" s="519">
        <v>2</v>
      </c>
      <c r="S324" s="519">
        <v>120</v>
      </c>
      <c r="T324" s="519">
        <v>0.17</v>
      </c>
      <c r="U324" s="519">
        <v>1</v>
      </c>
      <c r="V324" s="519">
        <v>168</v>
      </c>
      <c r="W324" s="521">
        <v>8</v>
      </c>
      <c r="X324" s="370"/>
      <c r="Y324" s="371"/>
      <c r="Z324" s="371"/>
      <c r="AA324" s="371"/>
      <c r="AB324" s="371"/>
      <c r="AC324" s="371"/>
    </row>
    <row r="325" spans="1:185" s="382" customFormat="1" ht="12">
      <c r="A325" s="217"/>
      <c r="B325" s="210" t="s">
        <v>504</v>
      </c>
      <c r="C325" s="215">
        <v>8.4700000000000006</v>
      </c>
      <c r="D325" s="209"/>
      <c r="E325" s="204"/>
      <c r="F325" s="212"/>
      <c r="G325" s="654">
        <v>5600</v>
      </c>
      <c r="H325" s="378">
        <v>4.5999999999999996</v>
      </c>
      <c r="I325" s="209">
        <v>240</v>
      </c>
      <c r="J325" s="239">
        <v>3200</v>
      </c>
      <c r="K325" s="215" t="s">
        <v>133</v>
      </c>
      <c r="L325" s="210">
        <v>102</v>
      </c>
      <c r="M325" s="482">
        <v>220</v>
      </c>
      <c r="N325" s="215">
        <v>970</v>
      </c>
      <c r="O325" s="205">
        <v>1.43</v>
      </c>
      <c r="P325" s="215">
        <v>0.5</v>
      </c>
      <c r="Q325" s="215" t="s">
        <v>193</v>
      </c>
      <c r="R325" s="238">
        <v>2</v>
      </c>
      <c r="S325" s="215" t="s">
        <v>96</v>
      </c>
      <c r="T325" s="350">
        <v>0.2</v>
      </c>
      <c r="U325" s="215">
        <v>1.1000000000000001</v>
      </c>
      <c r="V325" s="215">
        <v>152</v>
      </c>
      <c r="W325" s="210">
        <v>4</v>
      </c>
      <c r="X325" s="370"/>
      <c r="Y325" s="371"/>
      <c r="Z325" s="371"/>
      <c r="AA325" s="371"/>
      <c r="AB325" s="371"/>
      <c r="AC325" s="371"/>
    </row>
    <row r="326" spans="1:185" s="382" customFormat="1" ht="13.5">
      <c r="A326" s="563" t="s">
        <v>174</v>
      </c>
      <c r="B326" s="111" t="s">
        <v>218</v>
      </c>
      <c r="C326" s="518">
        <v>6.39</v>
      </c>
      <c r="D326" s="68"/>
      <c r="E326" s="54"/>
      <c r="F326" s="45"/>
      <c r="G326" s="434" t="s">
        <v>132</v>
      </c>
      <c r="H326" s="117">
        <v>3.8</v>
      </c>
      <c r="I326" s="68">
        <v>20</v>
      </c>
      <c r="J326" s="54">
        <v>340</v>
      </c>
      <c r="K326" s="54">
        <v>2</v>
      </c>
      <c r="L326" s="65">
        <v>4.7</v>
      </c>
      <c r="M326" s="54" t="s">
        <v>137</v>
      </c>
      <c r="N326" s="54">
        <v>10</v>
      </c>
      <c r="O326" s="68">
        <v>21.4</v>
      </c>
      <c r="P326" s="54" t="s">
        <v>529</v>
      </c>
      <c r="Q326" s="54" t="s">
        <v>530</v>
      </c>
      <c r="R326" s="54" t="s">
        <v>140</v>
      </c>
      <c r="S326" s="54">
        <v>40</v>
      </c>
      <c r="T326" s="54">
        <v>2.0499999999999998</v>
      </c>
      <c r="U326" s="54">
        <v>17</v>
      </c>
      <c r="V326" s="54">
        <v>5.8</v>
      </c>
      <c r="W326" s="65" t="s">
        <v>140</v>
      </c>
      <c r="X326" s="370"/>
      <c r="Y326" s="371"/>
      <c r="Z326" s="371"/>
      <c r="AA326" s="371"/>
      <c r="AB326" s="371"/>
      <c r="AC326" s="371"/>
    </row>
    <row r="327" spans="1:185" s="10" customFormat="1" ht="13.5">
      <c r="A327" s="151"/>
      <c r="B327" s="110" t="s">
        <v>198</v>
      </c>
      <c r="C327" s="553">
        <v>6.76</v>
      </c>
      <c r="D327" s="75"/>
      <c r="E327" s="51"/>
      <c r="F327" s="552"/>
      <c r="G327" s="51" t="s">
        <v>132</v>
      </c>
      <c r="H327" s="116">
        <v>3.6</v>
      </c>
      <c r="I327" s="75">
        <v>20</v>
      </c>
      <c r="J327" s="51">
        <v>120</v>
      </c>
      <c r="K327" s="51">
        <v>14</v>
      </c>
      <c r="L327" s="64">
        <v>5.8</v>
      </c>
      <c r="M327" s="75" t="s">
        <v>137</v>
      </c>
      <c r="N327" s="51">
        <v>20</v>
      </c>
      <c r="O327" s="75">
        <v>58.4</v>
      </c>
      <c r="P327" s="54" t="s">
        <v>529</v>
      </c>
      <c r="Q327" s="54" t="s">
        <v>530</v>
      </c>
      <c r="R327" s="51" t="s">
        <v>140</v>
      </c>
      <c r="S327" s="51" t="s">
        <v>139</v>
      </c>
      <c r="T327" s="51">
        <v>3.91</v>
      </c>
      <c r="U327" s="51" t="s">
        <v>138</v>
      </c>
      <c r="V327" s="51">
        <v>14.3</v>
      </c>
      <c r="W327" s="51" t="s">
        <v>140</v>
      </c>
      <c r="X327" s="373"/>
      <c r="Y327" s="371"/>
      <c r="Z327" s="371"/>
      <c r="AA327" s="371"/>
      <c r="AB327" s="371"/>
      <c r="AC327" s="371"/>
      <c r="AD327" s="371"/>
      <c r="AE327" s="371"/>
      <c r="AF327" s="371"/>
      <c r="AG327" s="371"/>
      <c r="AH327" s="371"/>
      <c r="AI327" s="371"/>
      <c r="AJ327" s="371"/>
      <c r="AK327" s="371"/>
      <c r="AL327" s="371"/>
      <c r="AM327" s="371"/>
      <c r="AN327" s="371"/>
      <c r="AO327" s="371"/>
      <c r="AP327" s="371"/>
      <c r="AQ327" s="371"/>
      <c r="AR327" s="371"/>
      <c r="AS327" s="371"/>
      <c r="AT327" s="371"/>
      <c r="AU327" s="371"/>
      <c r="AV327" s="371"/>
      <c r="AW327" s="371"/>
      <c r="AX327" s="371"/>
      <c r="AY327" s="371"/>
      <c r="AZ327" s="371"/>
      <c r="BA327" s="371"/>
      <c r="BB327" s="371"/>
      <c r="BC327" s="371"/>
      <c r="BD327" s="371"/>
      <c r="BE327" s="371"/>
      <c r="BF327" s="371"/>
      <c r="BG327" s="371"/>
      <c r="BH327" s="371"/>
      <c r="BI327" s="371"/>
      <c r="BJ327" s="371"/>
      <c r="BK327" s="371"/>
      <c r="BL327" s="371"/>
      <c r="BM327" s="371"/>
      <c r="BN327" s="371"/>
      <c r="BO327" s="371"/>
      <c r="BP327" s="371"/>
      <c r="BQ327" s="371"/>
      <c r="BR327" s="371"/>
      <c r="BS327" s="371"/>
      <c r="BT327" s="371"/>
      <c r="BU327" s="371"/>
      <c r="BV327" s="371"/>
      <c r="BW327" s="371"/>
      <c r="BX327" s="371"/>
      <c r="BY327" s="371"/>
      <c r="BZ327" s="371"/>
      <c r="CA327" s="371"/>
      <c r="CB327" s="371"/>
      <c r="CC327" s="371"/>
      <c r="CD327" s="371"/>
      <c r="CE327" s="371"/>
      <c r="CF327" s="371"/>
      <c r="CG327" s="371"/>
      <c r="CH327" s="371"/>
      <c r="CI327" s="371"/>
      <c r="CJ327" s="371"/>
      <c r="CK327" s="371"/>
      <c r="CL327" s="371"/>
      <c r="CM327" s="371"/>
      <c r="CN327" s="371"/>
      <c r="CO327" s="371"/>
      <c r="CP327" s="371"/>
      <c r="CQ327" s="371"/>
      <c r="CR327" s="371"/>
      <c r="CS327" s="371"/>
      <c r="CT327" s="371"/>
      <c r="CU327" s="371"/>
      <c r="CV327" s="371"/>
      <c r="CW327" s="371"/>
      <c r="CX327" s="371"/>
      <c r="CY327" s="371"/>
      <c r="CZ327" s="371"/>
      <c r="DA327" s="371"/>
      <c r="DB327" s="371"/>
      <c r="DC327" s="371"/>
      <c r="DD327" s="371"/>
      <c r="DE327" s="371"/>
      <c r="DF327" s="371"/>
      <c r="DG327" s="371"/>
      <c r="DH327" s="371"/>
      <c r="DI327" s="371"/>
      <c r="DJ327" s="371"/>
      <c r="DK327" s="371"/>
      <c r="DL327" s="371"/>
      <c r="DM327" s="371"/>
      <c r="DN327" s="371"/>
      <c r="DO327" s="371"/>
      <c r="DP327" s="371"/>
      <c r="DQ327" s="371"/>
      <c r="DR327" s="371"/>
      <c r="DS327" s="371"/>
      <c r="DT327" s="371"/>
      <c r="DU327" s="371"/>
      <c r="DV327" s="371"/>
      <c r="DW327" s="371"/>
      <c r="DX327" s="371"/>
      <c r="DY327" s="371"/>
      <c r="DZ327" s="371"/>
      <c r="EA327" s="371"/>
      <c r="EB327" s="371"/>
      <c r="EC327" s="371"/>
      <c r="ED327" s="371"/>
      <c r="EE327" s="371"/>
      <c r="EF327" s="371"/>
      <c r="EG327" s="371"/>
      <c r="EH327" s="371"/>
      <c r="EI327" s="371"/>
      <c r="EJ327" s="371"/>
      <c r="EK327" s="371"/>
      <c r="EL327" s="371"/>
      <c r="EM327" s="371"/>
      <c r="EN327" s="371"/>
      <c r="EO327" s="371"/>
      <c r="EP327" s="371"/>
      <c r="EQ327" s="371"/>
      <c r="ER327" s="371"/>
      <c r="ES327" s="371"/>
      <c r="ET327" s="371"/>
      <c r="EU327" s="371"/>
      <c r="EV327" s="371"/>
      <c r="EW327" s="371"/>
      <c r="EX327" s="371"/>
      <c r="EY327" s="371"/>
      <c r="EZ327" s="371"/>
      <c r="FA327" s="371"/>
      <c r="FB327" s="371"/>
      <c r="FC327" s="371"/>
      <c r="FD327" s="371"/>
      <c r="FE327" s="371"/>
      <c r="FF327" s="371"/>
      <c r="FG327" s="371"/>
      <c r="FH327" s="371"/>
      <c r="FI327" s="371"/>
      <c r="FJ327" s="371"/>
      <c r="FK327" s="371"/>
      <c r="FL327" s="371"/>
      <c r="FM327" s="371"/>
      <c r="FN327" s="371"/>
      <c r="FO327" s="371"/>
      <c r="FP327" s="371"/>
    </row>
    <row r="328" spans="1:185" s="10" customFormat="1" ht="12">
      <c r="A328" s="84"/>
      <c r="B328" s="208" t="s">
        <v>214</v>
      </c>
      <c r="C328" s="548">
        <v>7.22</v>
      </c>
      <c r="D328" s="209"/>
      <c r="E328" s="204"/>
      <c r="F328" s="547"/>
      <c r="G328" s="204" t="s">
        <v>132</v>
      </c>
      <c r="H328" s="215">
        <v>3.3</v>
      </c>
      <c r="I328" s="209">
        <v>70</v>
      </c>
      <c r="J328" s="204" t="s">
        <v>132</v>
      </c>
      <c r="K328" s="204" t="s">
        <v>133</v>
      </c>
      <c r="L328" s="210">
        <v>11.6</v>
      </c>
      <c r="M328" s="209">
        <v>40</v>
      </c>
      <c r="N328" s="204">
        <v>80</v>
      </c>
      <c r="O328" s="209">
        <v>64.7</v>
      </c>
      <c r="P328" s="204" t="s">
        <v>75</v>
      </c>
      <c r="Q328" s="204" t="s">
        <v>75</v>
      </c>
      <c r="R328" s="204" t="s">
        <v>75</v>
      </c>
      <c r="S328" s="204">
        <v>50</v>
      </c>
      <c r="T328" s="204">
        <v>6.43</v>
      </c>
      <c r="U328" s="481">
        <v>130</v>
      </c>
      <c r="V328" s="204">
        <v>13.3</v>
      </c>
      <c r="W328" s="204" t="s">
        <v>148</v>
      </c>
      <c r="X328" s="373"/>
      <c r="Y328" s="371"/>
      <c r="Z328" s="371"/>
      <c r="AA328" s="371"/>
      <c r="AB328" s="371"/>
      <c r="AC328" s="371"/>
      <c r="AD328" s="371"/>
      <c r="AE328" s="371"/>
      <c r="AF328" s="371"/>
      <c r="AG328" s="371"/>
      <c r="AH328" s="371"/>
      <c r="AI328" s="371"/>
      <c r="AJ328" s="371"/>
      <c r="AK328" s="371"/>
      <c r="AL328" s="371"/>
      <c r="AM328" s="371"/>
      <c r="AN328" s="371"/>
      <c r="AO328" s="371"/>
      <c r="AP328" s="371"/>
      <c r="AQ328" s="371"/>
      <c r="AR328" s="371"/>
      <c r="AS328" s="371"/>
      <c r="AT328" s="371"/>
      <c r="AU328" s="371"/>
      <c r="AV328" s="371"/>
      <c r="AW328" s="371"/>
      <c r="AX328" s="371"/>
      <c r="AY328" s="371"/>
      <c r="AZ328" s="371"/>
      <c r="BA328" s="371"/>
      <c r="BB328" s="371"/>
      <c r="BC328" s="371"/>
      <c r="BD328" s="371"/>
      <c r="BE328" s="371"/>
      <c r="BF328" s="371"/>
      <c r="BG328" s="371"/>
      <c r="BH328" s="371"/>
      <c r="BI328" s="371"/>
      <c r="BJ328" s="371"/>
      <c r="BK328" s="371"/>
      <c r="BL328" s="371"/>
      <c r="BM328" s="371"/>
      <c r="BN328" s="371"/>
      <c r="BO328" s="371"/>
      <c r="BP328" s="371"/>
      <c r="BQ328" s="371"/>
      <c r="BR328" s="371"/>
      <c r="BS328" s="371"/>
      <c r="BT328" s="371"/>
      <c r="BU328" s="371"/>
      <c r="BV328" s="371"/>
      <c r="BW328" s="371"/>
      <c r="BX328" s="371"/>
      <c r="BY328" s="371"/>
      <c r="BZ328" s="371"/>
      <c r="CA328" s="371"/>
      <c r="CB328" s="371"/>
      <c r="CC328" s="371"/>
      <c r="CD328" s="371"/>
      <c r="CE328" s="371"/>
      <c r="CF328" s="371"/>
      <c r="CG328" s="371"/>
      <c r="CH328" s="371"/>
      <c r="CI328" s="371"/>
      <c r="CJ328" s="371"/>
      <c r="CK328" s="371"/>
      <c r="CL328" s="371"/>
      <c r="CM328" s="371"/>
      <c r="CN328" s="371"/>
      <c r="CO328" s="371"/>
      <c r="CP328" s="371"/>
      <c r="CQ328" s="371"/>
      <c r="CR328" s="371"/>
      <c r="CS328" s="371"/>
      <c r="CT328" s="371"/>
      <c r="CU328" s="371"/>
      <c r="CV328" s="371"/>
      <c r="CW328" s="371"/>
      <c r="CX328" s="371"/>
      <c r="CY328" s="371"/>
      <c r="CZ328" s="371"/>
      <c r="DA328" s="371"/>
      <c r="DB328" s="371"/>
      <c r="DC328" s="371"/>
      <c r="DD328" s="371"/>
      <c r="DE328" s="371"/>
      <c r="DF328" s="371"/>
      <c r="DG328" s="371"/>
      <c r="DH328" s="371"/>
      <c r="DI328" s="371"/>
      <c r="DJ328" s="371"/>
      <c r="DK328" s="371"/>
      <c r="DL328" s="371"/>
      <c r="DM328" s="371"/>
      <c r="DN328" s="371"/>
      <c r="DO328" s="371"/>
      <c r="DP328" s="371"/>
      <c r="DQ328" s="371"/>
      <c r="DR328" s="371"/>
      <c r="DS328" s="371"/>
      <c r="DT328" s="371"/>
      <c r="DU328" s="371"/>
      <c r="DV328" s="371"/>
      <c r="DW328" s="371"/>
      <c r="DX328" s="371"/>
      <c r="DY328" s="371"/>
      <c r="DZ328" s="371"/>
      <c r="EA328" s="371"/>
      <c r="EB328" s="371"/>
      <c r="EC328" s="371"/>
      <c r="ED328" s="371"/>
      <c r="EE328" s="371"/>
      <c r="EF328" s="371"/>
      <c r="EG328" s="371"/>
      <c r="EH328" s="371"/>
      <c r="EI328" s="371"/>
      <c r="EJ328" s="371"/>
      <c r="EK328" s="371"/>
      <c r="EL328" s="371"/>
      <c r="EM328" s="371"/>
      <c r="EN328" s="371"/>
      <c r="EO328" s="371"/>
      <c r="EP328" s="371"/>
      <c r="EQ328" s="371"/>
      <c r="ER328" s="371"/>
      <c r="ES328" s="371"/>
      <c r="ET328" s="371"/>
      <c r="EU328" s="371"/>
      <c r="EV328" s="371"/>
      <c r="EW328" s="371"/>
      <c r="EX328" s="371"/>
      <c r="EY328" s="371"/>
      <c r="EZ328" s="371"/>
      <c r="FA328" s="371"/>
      <c r="FB328" s="371"/>
      <c r="FC328" s="371"/>
      <c r="FD328" s="371"/>
      <c r="FE328" s="371"/>
      <c r="FF328" s="371"/>
      <c r="FG328" s="371"/>
      <c r="FH328" s="371"/>
      <c r="FI328" s="371"/>
      <c r="FJ328" s="371"/>
      <c r="FK328" s="371"/>
      <c r="FL328" s="371"/>
      <c r="FM328" s="371"/>
      <c r="FN328" s="371"/>
      <c r="FO328" s="371"/>
      <c r="FP328" s="371"/>
    </row>
    <row r="329" spans="1:185" s="10" customFormat="1" ht="13.5">
      <c r="A329" s="151"/>
      <c r="B329" s="432" t="s">
        <v>158</v>
      </c>
      <c r="C329" s="638">
        <v>6.12</v>
      </c>
      <c r="D329" s="123"/>
      <c r="E329" s="123"/>
      <c r="F329" s="592"/>
      <c r="G329" s="434" t="s">
        <v>132</v>
      </c>
      <c r="H329" s="178">
        <v>5.8</v>
      </c>
      <c r="I329" s="94">
        <v>540</v>
      </c>
      <c r="J329" s="434">
        <v>320</v>
      </c>
      <c r="K329" s="178" t="s">
        <v>133</v>
      </c>
      <c r="L329" s="435">
        <v>3.5</v>
      </c>
      <c r="M329" s="94" t="s">
        <v>132</v>
      </c>
      <c r="N329" s="434">
        <v>10</v>
      </c>
      <c r="O329" s="94">
        <v>9.07</v>
      </c>
      <c r="P329" s="434" t="s">
        <v>529</v>
      </c>
      <c r="Q329" s="434" t="s">
        <v>530</v>
      </c>
      <c r="R329" s="434" t="s">
        <v>140</v>
      </c>
      <c r="S329" s="434">
        <v>70</v>
      </c>
      <c r="T329" s="434">
        <v>1.04</v>
      </c>
      <c r="U329" s="434">
        <v>4</v>
      </c>
      <c r="V329" s="434">
        <v>4</v>
      </c>
      <c r="W329" s="434" t="s">
        <v>148</v>
      </c>
      <c r="X329" s="370"/>
      <c r="Y329" s="371"/>
      <c r="Z329" s="371"/>
      <c r="AA329" s="371"/>
      <c r="AB329" s="371"/>
      <c r="AC329" s="371"/>
      <c r="AD329" s="371"/>
      <c r="AE329" s="371"/>
      <c r="AF329" s="371"/>
      <c r="AG329" s="371"/>
      <c r="AH329" s="371"/>
      <c r="AI329" s="371"/>
      <c r="AJ329" s="371"/>
      <c r="AK329" s="371"/>
      <c r="AL329" s="371"/>
      <c r="AM329" s="371"/>
      <c r="AN329" s="371"/>
      <c r="AO329" s="371"/>
      <c r="AP329" s="371"/>
      <c r="AQ329" s="371"/>
      <c r="AR329" s="371"/>
      <c r="AS329" s="371"/>
      <c r="AT329" s="371"/>
      <c r="AU329" s="371"/>
      <c r="AV329" s="371"/>
      <c r="AW329" s="371"/>
      <c r="AX329" s="371"/>
      <c r="AY329" s="371"/>
      <c r="AZ329" s="371"/>
      <c r="BA329" s="371"/>
      <c r="BB329" s="371"/>
      <c r="BC329" s="371"/>
      <c r="BD329" s="371"/>
      <c r="BE329" s="371"/>
      <c r="BF329" s="371"/>
      <c r="BG329" s="371"/>
      <c r="BH329" s="371"/>
      <c r="BI329" s="371"/>
      <c r="BJ329" s="371"/>
      <c r="BK329" s="371"/>
      <c r="BL329" s="371"/>
      <c r="BM329" s="371"/>
      <c r="BN329" s="371"/>
      <c r="BO329" s="371"/>
      <c r="BP329" s="371"/>
      <c r="BQ329" s="371"/>
      <c r="BR329" s="371"/>
      <c r="BS329" s="371"/>
      <c r="BT329" s="371"/>
      <c r="BU329" s="371"/>
      <c r="BV329" s="371"/>
      <c r="BW329" s="371"/>
      <c r="BX329" s="371"/>
      <c r="BY329" s="371"/>
      <c r="BZ329" s="371"/>
      <c r="CA329" s="371"/>
      <c r="CB329" s="371"/>
      <c r="CC329" s="371"/>
      <c r="CD329" s="371"/>
      <c r="CE329" s="371"/>
      <c r="CF329" s="371"/>
      <c r="CG329" s="371"/>
      <c r="CH329" s="371"/>
      <c r="CI329" s="371"/>
      <c r="CJ329" s="371"/>
      <c r="CK329" s="371"/>
      <c r="CL329" s="371"/>
      <c r="CM329" s="371"/>
      <c r="CN329" s="371"/>
      <c r="CO329" s="371"/>
      <c r="CP329" s="371"/>
      <c r="CQ329" s="371"/>
      <c r="CR329" s="371"/>
      <c r="CS329" s="371"/>
      <c r="CT329" s="371"/>
      <c r="CU329" s="371"/>
      <c r="CV329" s="371"/>
      <c r="CW329" s="371"/>
      <c r="CX329" s="371"/>
      <c r="CY329" s="371"/>
      <c r="CZ329" s="371"/>
      <c r="DA329" s="371"/>
      <c r="DB329" s="371"/>
      <c r="DC329" s="371"/>
      <c r="DD329" s="371"/>
      <c r="DE329" s="371"/>
      <c r="DF329" s="371"/>
      <c r="DG329" s="371"/>
      <c r="DH329" s="371"/>
      <c r="DI329" s="371"/>
      <c r="DJ329" s="371"/>
      <c r="DK329" s="371"/>
      <c r="DL329" s="371"/>
      <c r="DM329" s="371"/>
      <c r="DN329" s="371"/>
      <c r="DO329" s="371"/>
      <c r="DP329" s="371"/>
      <c r="DQ329" s="371"/>
      <c r="DR329" s="371"/>
      <c r="DS329" s="371"/>
      <c r="DT329" s="371"/>
      <c r="DU329" s="371"/>
      <c r="DV329" s="371"/>
      <c r="DW329" s="371"/>
      <c r="DX329" s="371"/>
      <c r="DY329" s="371"/>
      <c r="DZ329" s="371"/>
      <c r="EA329" s="371"/>
      <c r="EB329" s="371"/>
      <c r="EC329" s="371"/>
      <c r="ED329" s="371"/>
      <c r="EE329" s="371"/>
      <c r="EF329" s="371"/>
      <c r="EG329" s="371"/>
      <c r="EH329" s="371"/>
      <c r="EI329" s="371"/>
      <c r="EJ329" s="371"/>
      <c r="EK329" s="371"/>
      <c r="EL329" s="371"/>
      <c r="EM329" s="371"/>
      <c r="EN329" s="371"/>
      <c r="EO329" s="371"/>
      <c r="EP329" s="371"/>
      <c r="EQ329" s="371"/>
      <c r="ER329" s="371"/>
      <c r="ES329" s="371"/>
      <c r="ET329" s="371"/>
      <c r="EU329" s="371"/>
      <c r="EV329" s="371"/>
      <c r="EW329" s="371"/>
      <c r="EX329" s="371"/>
      <c r="EY329" s="371"/>
      <c r="EZ329" s="371"/>
      <c r="FA329" s="371"/>
      <c r="FB329" s="371"/>
      <c r="FC329" s="371"/>
      <c r="FD329" s="371"/>
      <c r="FE329" s="371"/>
      <c r="FF329" s="371"/>
      <c r="FG329" s="371"/>
      <c r="FH329" s="371"/>
      <c r="FI329" s="371"/>
      <c r="FJ329" s="371"/>
      <c r="FK329" s="371"/>
      <c r="FL329" s="371"/>
      <c r="FM329" s="371"/>
      <c r="FN329" s="371"/>
      <c r="FO329" s="371"/>
      <c r="FP329" s="371"/>
      <c r="FQ329" s="371"/>
      <c r="FR329" s="371"/>
      <c r="FS329" s="371"/>
      <c r="FT329" s="371"/>
      <c r="FU329" s="371"/>
      <c r="FV329" s="371"/>
      <c r="FW329" s="371"/>
      <c r="FX329" s="371"/>
      <c r="FY329" s="371"/>
      <c r="FZ329" s="371"/>
      <c r="GA329" s="371"/>
      <c r="GB329" s="371"/>
      <c r="GC329" s="371"/>
    </row>
    <row r="330" spans="1:185" s="382" customFormat="1" ht="12">
      <c r="A330" s="60"/>
      <c r="B330" s="111" t="s">
        <v>317</v>
      </c>
      <c r="C330" s="68">
        <v>6.68</v>
      </c>
      <c r="D330" s="68" t="e">
        <f>+#REF!/61.02+H330/35.45+L330/96.06/2</f>
        <v>#REF!</v>
      </c>
      <c r="E330" s="54" t="e">
        <f>+O330/20.04+S330/1000/55.85/2+T330/24.31/2+#REF!/39.1+#REF!/22.99</f>
        <v>#REF!</v>
      </c>
      <c r="F330" s="45"/>
      <c r="G330" s="54" t="s">
        <v>132</v>
      </c>
      <c r="H330" s="117">
        <v>5.9</v>
      </c>
      <c r="I330" s="68" t="s">
        <v>96</v>
      </c>
      <c r="J330" s="54">
        <v>500</v>
      </c>
      <c r="K330" s="54" t="s">
        <v>133</v>
      </c>
      <c r="L330" s="65">
        <v>3.1</v>
      </c>
      <c r="M330" s="54">
        <v>130</v>
      </c>
      <c r="N330" s="54" t="s">
        <v>132</v>
      </c>
      <c r="O330" s="68">
        <v>15.3</v>
      </c>
      <c r="P330" s="54" t="s">
        <v>75</v>
      </c>
      <c r="Q330" s="54" t="s">
        <v>75</v>
      </c>
      <c r="R330" s="54">
        <v>1</v>
      </c>
      <c r="S330" s="54">
        <v>140</v>
      </c>
      <c r="T330" s="54">
        <v>1.55</v>
      </c>
      <c r="U330" s="54">
        <v>3</v>
      </c>
      <c r="V330" s="54">
        <v>5.32</v>
      </c>
      <c r="W330" s="54" t="s">
        <v>148</v>
      </c>
      <c r="X330" s="370"/>
      <c r="Y330" s="371"/>
      <c r="Z330" s="371"/>
      <c r="AA330" s="371"/>
      <c r="AB330" s="371"/>
      <c r="AC330" s="371"/>
    </row>
    <row r="331" spans="1:185" s="382" customFormat="1" ht="12">
      <c r="A331" s="217"/>
      <c r="B331" s="210" t="s">
        <v>335</v>
      </c>
      <c r="C331" s="209">
        <v>6.91</v>
      </c>
      <c r="D331" s="209"/>
      <c r="E331" s="204"/>
      <c r="F331" s="547"/>
      <c r="G331" s="204" t="s">
        <v>132</v>
      </c>
      <c r="H331" s="215">
        <v>4.4000000000000004</v>
      </c>
      <c r="I331" s="209" t="s">
        <v>96</v>
      </c>
      <c r="J331" s="204">
        <v>110</v>
      </c>
      <c r="K331" s="204" t="s">
        <v>133</v>
      </c>
      <c r="L331" s="210">
        <v>5.7</v>
      </c>
      <c r="M331" s="209">
        <v>37</v>
      </c>
      <c r="N331" s="204" t="s">
        <v>132</v>
      </c>
      <c r="O331" s="209">
        <v>51.7</v>
      </c>
      <c r="P331" s="204" t="s">
        <v>75</v>
      </c>
      <c r="Q331" s="204" t="s">
        <v>75</v>
      </c>
      <c r="R331" s="204">
        <v>2</v>
      </c>
      <c r="S331" s="204">
        <v>70</v>
      </c>
      <c r="T331" s="204">
        <v>4.12</v>
      </c>
      <c r="U331" s="493">
        <v>120</v>
      </c>
      <c r="V331" s="204">
        <v>8.08</v>
      </c>
      <c r="W331" s="204" t="s">
        <v>148</v>
      </c>
      <c r="X331" s="370"/>
      <c r="Y331" s="371"/>
      <c r="Z331" s="371"/>
      <c r="AA331" s="371"/>
      <c r="AB331" s="371"/>
      <c r="AC331" s="371"/>
    </row>
    <row r="332" spans="1:185" s="382" customFormat="1" ht="12">
      <c r="A332" s="217"/>
      <c r="B332" s="210" t="s">
        <v>389</v>
      </c>
      <c r="C332" s="209">
        <v>7.74</v>
      </c>
      <c r="D332" s="209"/>
      <c r="E332" s="204"/>
      <c r="F332" s="547"/>
      <c r="G332" s="204">
        <v>130</v>
      </c>
      <c r="H332" s="215">
        <v>3.5</v>
      </c>
      <c r="I332" s="209">
        <v>70</v>
      </c>
      <c r="J332" s="204" t="s">
        <v>132</v>
      </c>
      <c r="K332" s="204" t="s">
        <v>133</v>
      </c>
      <c r="L332" s="210">
        <v>8</v>
      </c>
      <c r="M332" s="513">
        <v>1940</v>
      </c>
      <c r="N332" s="204">
        <v>60</v>
      </c>
      <c r="O332" s="209">
        <v>1.68</v>
      </c>
      <c r="P332" s="204">
        <v>3</v>
      </c>
      <c r="Q332" s="204">
        <v>6</v>
      </c>
      <c r="R332" s="204">
        <v>8</v>
      </c>
      <c r="S332" s="487">
        <v>2530</v>
      </c>
      <c r="T332" s="204">
        <v>5.31</v>
      </c>
      <c r="U332" s="493">
        <v>960</v>
      </c>
      <c r="V332" s="204">
        <v>6.63</v>
      </c>
      <c r="W332" s="204">
        <v>26</v>
      </c>
      <c r="X332" s="370"/>
      <c r="Y332" s="371"/>
      <c r="Z332" s="371"/>
      <c r="AA332" s="371"/>
      <c r="AB332" s="371"/>
      <c r="AC332" s="371"/>
    </row>
    <row r="333" spans="1:185" s="382" customFormat="1" ht="12">
      <c r="A333" s="217"/>
      <c r="B333" s="210" t="s">
        <v>427</v>
      </c>
      <c r="C333" s="209">
        <v>6.41</v>
      </c>
      <c r="D333" s="209"/>
      <c r="E333" s="204"/>
      <c r="F333" s="547"/>
      <c r="G333" s="204" t="s">
        <v>132</v>
      </c>
      <c r="H333" s="215">
        <v>5.4</v>
      </c>
      <c r="I333" s="209" t="s">
        <v>96</v>
      </c>
      <c r="J333" s="204">
        <v>530</v>
      </c>
      <c r="K333" s="204" t="s">
        <v>133</v>
      </c>
      <c r="L333" s="210">
        <v>2.6</v>
      </c>
      <c r="M333" s="502">
        <v>470</v>
      </c>
      <c r="N333" s="204" t="s">
        <v>132</v>
      </c>
      <c r="O333" s="209">
        <v>7.89</v>
      </c>
      <c r="P333" s="204" t="s">
        <v>75</v>
      </c>
      <c r="Q333" s="204" t="s">
        <v>75</v>
      </c>
      <c r="R333" s="204">
        <v>3</v>
      </c>
      <c r="S333" s="204">
        <v>200</v>
      </c>
      <c r="T333" s="204">
        <v>1.1000000000000001</v>
      </c>
      <c r="U333" s="215">
        <v>4</v>
      </c>
      <c r="V333" s="204">
        <v>4.79</v>
      </c>
      <c r="W333" s="204">
        <v>8</v>
      </c>
      <c r="X333" s="370"/>
      <c r="Y333" s="371"/>
      <c r="Z333" s="371"/>
      <c r="AA333" s="371"/>
      <c r="AB333" s="371"/>
      <c r="AC333" s="371"/>
    </row>
    <row r="334" spans="1:185" s="382" customFormat="1" ht="12">
      <c r="A334" s="217"/>
      <c r="B334" s="210" t="s">
        <v>466</v>
      </c>
      <c r="C334" s="209">
        <v>6.32</v>
      </c>
      <c r="D334" s="209"/>
      <c r="E334" s="204"/>
      <c r="F334" s="547"/>
      <c r="G334" s="204" t="s">
        <v>132</v>
      </c>
      <c r="H334" s="215">
        <v>6.3</v>
      </c>
      <c r="I334" s="209">
        <v>20</v>
      </c>
      <c r="J334" s="183">
        <v>1800</v>
      </c>
      <c r="K334" s="204">
        <v>6</v>
      </c>
      <c r="L334" s="210">
        <v>3</v>
      </c>
      <c r="M334" s="514">
        <v>250</v>
      </c>
      <c r="N334" s="204" t="s">
        <v>132</v>
      </c>
      <c r="O334" s="209">
        <v>9.41</v>
      </c>
      <c r="P334" s="204" t="s">
        <v>75</v>
      </c>
      <c r="Q334" s="204" t="s">
        <v>67</v>
      </c>
      <c r="R334" s="204">
        <v>2</v>
      </c>
      <c r="S334" s="204">
        <v>140</v>
      </c>
      <c r="T334" s="204">
        <v>1.2</v>
      </c>
      <c r="U334" s="215">
        <v>4</v>
      </c>
      <c r="V334" s="204">
        <v>4.7699999999999996</v>
      </c>
      <c r="W334" s="204">
        <v>9</v>
      </c>
      <c r="X334" s="370"/>
      <c r="Y334" s="371"/>
      <c r="Z334" s="371"/>
      <c r="AA334" s="371"/>
      <c r="AB334" s="371"/>
      <c r="AC334" s="371"/>
    </row>
    <row r="335" spans="1:185" s="382" customFormat="1" ht="12">
      <c r="A335" s="217"/>
      <c r="B335" s="210" t="s">
        <v>504</v>
      </c>
      <c r="C335" s="215">
        <v>7.67</v>
      </c>
      <c r="D335" s="209"/>
      <c r="E335" s="204"/>
      <c r="F335" s="547"/>
      <c r="G335" s="215" t="s">
        <v>132</v>
      </c>
      <c r="H335" s="215">
        <v>4.5999999999999996</v>
      </c>
      <c r="I335" s="209">
        <v>150</v>
      </c>
      <c r="J335" s="215">
        <v>100</v>
      </c>
      <c r="K335" s="215" t="s">
        <v>133</v>
      </c>
      <c r="L335" s="210">
        <v>7.6</v>
      </c>
      <c r="M335" s="205">
        <v>6</v>
      </c>
      <c r="N335" s="215">
        <v>60</v>
      </c>
      <c r="O335" s="215">
        <v>56.3</v>
      </c>
      <c r="P335" s="215" t="s">
        <v>193</v>
      </c>
      <c r="Q335" s="215" t="s">
        <v>193</v>
      </c>
      <c r="R335" s="238">
        <v>1</v>
      </c>
      <c r="S335" s="215" t="s">
        <v>96</v>
      </c>
      <c r="T335" s="215">
        <v>6.68</v>
      </c>
      <c r="U335" s="493">
        <v>111</v>
      </c>
      <c r="V335" s="215">
        <v>9.39</v>
      </c>
      <c r="W335" s="215">
        <v>3</v>
      </c>
      <c r="X335" s="370"/>
      <c r="Y335" s="371"/>
      <c r="Z335" s="371"/>
      <c r="AA335" s="371"/>
      <c r="AB335" s="371"/>
      <c r="AC335" s="371"/>
    </row>
    <row r="336" spans="1:185" s="382" customFormat="1" ht="6.75" customHeight="1">
      <c r="A336" s="596"/>
      <c r="B336" s="544"/>
      <c r="C336" s="542"/>
      <c r="D336" s="542"/>
      <c r="E336" s="543"/>
      <c r="F336" s="603"/>
      <c r="G336" s="543"/>
      <c r="H336" s="558"/>
      <c r="I336" s="542"/>
      <c r="J336" s="543"/>
      <c r="K336" s="543"/>
      <c r="L336" s="544"/>
      <c r="M336" s="542"/>
      <c r="N336" s="543"/>
      <c r="O336" s="542"/>
      <c r="P336" s="543"/>
      <c r="Q336" s="543"/>
      <c r="R336" s="640"/>
      <c r="S336" s="543"/>
      <c r="T336" s="543"/>
      <c r="U336" s="515"/>
      <c r="V336" s="543"/>
      <c r="W336" s="543"/>
      <c r="X336" s="370"/>
      <c r="Y336" s="371"/>
      <c r="Z336" s="371"/>
      <c r="AA336" s="371"/>
      <c r="AB336" s="371"/>
      <c r="AC336" s="371"/>
    </row>
    <row r="337" spans="1:185" s="382" customFormat="1" ht="12">
      <c r="A337" s="602" t="s">
        <v>54</v>
      </c>
      <c r="B337" s="210" t="s">
        <v>196</v>
      </c>
      <c r="C337" s="209">
        <v>2.13</v>
      </c>
      <c r="D337" s="209"/>
      <c r="E337" s="204"/>
      <c r="F337" s="547"/>
      <c r="G337" s="204" t="s">
        <v>197</v>
      </c>
      <c r="H337" s="215">
        <v>11.2</v>
      </c>
      <c r="I337" s="209">
        <v>30</v>
      </c>
      <c r="J337" s="183" t="s">
        <v>197</v>
      </c>
      <c r="K337" s="204" t="s">
        <v>133</v>
      </c>
      <c r="L337" s="210">
        <v>758</v>
      </c>
      <c r="M337" s="209">
        <v>39</v>
      </c>
      <c r="N337" s="204">
        <v>70</v>
      </c>
      <c r="O337" s="209">
        <v>38.9</v>
      </c>
      <c r="P337" s="204" t="s">
        <v>75</v>
      </c>
      <c r="Q337" s="204" t="s">
        <v>75</v>
      </c>
      <c r="R337" s="204" t="s">
        <v>75</v>
      </c>
      <c r="S337" s="488">
        <v>690</v>
      </c>
      <c r="T337" s="204">
        <v>9.07</v>
      </c>
      <c r="U337" s="493">
        <v>430</v>
      </c>
      <c r="V337" s="204">
        <v>20.7</v>
      </c>
      <c r="W337" s="204">
        <v>7</v>
      </c>
      <c r="X337" s="370"/>
      <c r="Y337" s="371"/>
      <c r="Z337" s="371"/>
      <c r="AA337" s="371"/>
      <c r="AB337" s="371"/>
      <c r="AC337" s="371"/>
    </row>
    <row r="338" spans="1:185" s="382" customFormat="1" ht="13.5">
      <c r="A338" s="217"/>
      <c r="B338" s="210" t="s">
        <v>198</v>
      </c>
      <c r="C338" s="209">
        <v>7.01</v>
      </c>
      <c r="D338" s="209"/>
      <c r="E338" s="204"/>
      <c r="F338" s="547"/>
      <c r="G338" s="204" t="s">
        <v>132</v>
      </c>
      <c r="H338" s="215">
        <v>8</v>
      </c>
      <c r="I338" s="209" t="s">
        <v>140</v>
      </c>
      <c r="J338" s="183" t="s">
        <v>132</v>
      </c>
      <c r="K338" s="204">
        <v>14</v>
      </c>
      <c r="L338" s="210">
        <v>3.2</v>
      </c>
      <c r="M338" s="209" t="s">
        <v>137</v>
      </c>
      <c r="N338" s="204">
        <v>60</v>
      </c>
      <c r="O338" s="209">
        <v>47.7</v>
      </c>
      <c r="P338" s="204" t="s">
        <v>529</v>
      </c>
      <c r="Q338" s="204" t="s">
        <v>530</v>
      </c>
      <c r="R338" s="204" t="s">
        <v>140</v>
      </c>
      <c r="S338" s="488">
        <v>820</v>
      </c>
      <c r="T338" s="204">
        <v>9.34</v>
      </c>
      <c r="U338" s="493">
        <v>450</v>
      </c>
      <c r="V338" s="204">
        <v>27.3</v>
      </c>
      <c r="W338" s="204" t="s">
        <v>140</v>
      </c>
      <c r="X338" s="370"/>
      <c r="Y338" s="371"/>
      <c r="Z338" s="371"/>
      <c r="AA338" s="371"/>
      <c r="AB338" s="371"/>
      <c r="AC338" s="371"/>
    </row>
    <row r="339" spans="1:185" s="382" customFormat="1" ht="12">
      <c r="A339" s="217"/>
      <c r="B339" s="210" t="s">
        <v>199</v>
      </c>
      <c r="C339" s="209">
        <v>6.91</v>
      </c>
      <c r="D339" s="209"/>
      <c r="E339" s="204"/>
      <c r="F339" s="547"/>
      <c r="G339" s="204" t="s">
        <v>132</v>
      </c>
      <c r="H339" s="215">
        <v>7.4</v>
      </c>
      <c r="I339" s="209">
        <v>70</v>
      </c>
      <c r="J339" s="183" t="s">
        <v>132</v>
      </c>
      <c r="K339" s="204" t="s">
        <v>133</v>
      </c>
      <c r="L339" s="210">
        <v>3.6</v>
      </c>
      <c r="M339" s="209">
        <v>18</v>
      </c>
      <c r="N339" s="204">
        <v>50</v>
      </c>
      <c r="O339" s="209">
        <v>40.6</v>
      </c>
      <c r="P339" s="204" t="s">
        <v>75</v>
      </c>
      <c r="Q339" s="204" t="s">
        <v>75</v>
      </c>
      <c r="R339" s="204" t="s">
        <v>75</v>
      </c>
      <c r="S339" s="488">
        <v>560</v>
      </c>
      <c r="T339" s="204">
        <v>8.52</v>
      </c>
      <c r="U339" s="493">
        <v>410</v>
      </c>
      <c r="V339" s="204">
        <v>19.5</v>
      </c>
      <c r="W339" s="204" t="s">
        <v>148</v>
      </c>
      <c r="X339" s="370"/>
      <c r="Y339" s="371"/>
      <c r="Z339" s="371"/>
      <c r="AA339" s="371"/>
      <c r="AB339" s="371"/>
      <c r="AC339" s="371"/>
    </row>
    <row r="340" spans="1:185" s="10" customFormat="1" ht="12.75" customHeight="1">
      <c r="A340" s="84"/>
      <c r="B340" s="111" t="s">
        <v>155</v>
      </c>
      <c r="C340" s="68">
        <v>7.18</v>
      </c>
      <c r="D340" s="209"/>
      <c r="E340" s="209"/>
      <c r="F340" s="566"/>
      <c r="G340" s="54" t="s">
        <v>132</v>
      </c>
      <c r="H340" s="117">
        <v>8.4</v>
      </c>
      <c r="I340" s="68" t="s">
        <v>96</v>
      </c>
      <c r="J340" s="54" t="s">
        <v>132</v>
      </c>
      <c r="K340" s="117" t="s">
        <v>133</v>
      </c>
      <c r="L340" s="65">
        <v>1.8</v>
      </c>
      <c r="M340" s="68" t="s">
        <v>132</v>
      </c>
      <c r="N340" s="54">
        <v>40</v>
      </c>
      <c r="O340" s="68">
        <v>44.7</v>
      </c>
      <c r="P340" s="54" t="s">
        <v>529</v>
      </c>
      <c r="Q340" s="54" t="s">
        <v>530</v>
      </c>
      <c r="R340" s="54" t="s">
        <v>140</v>
      </c>
      <c r="S340" s="481">
        <v>730</v>
      </c>
      <c r="T340" s="68">
        <v>9.98</v>
      </c>
      <c r="U340" s="481">
        <v>470</v>
      </c>
      <c r="V340" s="54">
        <v>20.9</v>
      </c>
      <c r="W340" s="54" t="s">
        <v>148</v>
      </c>
      <c r="X340" s="370"/>
      <c r="Y340" s="371"/>
      <c r="Z340" s="371"/>
      <c r="AA340" s="371"/>
      <c r="AB340" s="371"/>
      <c r="AC340" s="371"/>
      <c r="AD340" s="371"/>
      <c r="AE340" s="371"/>
      <c r="AF340" s="371"/>
      <c r="AG340" s="371"/>
      <c r="AH340" s="371"/>
      <c r="AI340" s="371"/>
      <c r="AJ340" s="371"/>
      <c r="AK340" s="371"/>
      <c r="AL340" s="371"/>
      <c r="AM340" s="371"/>
      <c r="AN340" s="371"/>
      <c r="AO340" s="371"/>
      <c r="AP340" s="371"/>
      <c r="AQ340" s="371"/>
      <c r="AR340" s="371"/>
      <c r="AS340" s="371"/>
      <c r="AT340" s="371"/>
      <c r="AU340" s="371"/>
      <c r="AV340" s="371"/>
      <c r="AW340" s="371"/>
      <c r="AX340" s="371"/>
      <c r="AY340" s="371"/>
      <c r="AZ340" s="371"/>
      <c r="BA340" s="371"/>
      <c r="BB340" s="371"/>
      <c r="BC340" s="371"/>
      <c r="BD340" s="371"/>
      <c r="BE340" s="371"/>
      <c r="BF340" s="371"/>
      <c r="BG340" s="371"/>
      <c r="BH340" s="371"/>
      <c r="BI340" s="371"/>
      <c r="BJ340" s="371"/>
      <c r="BK340" s="371"/>
      <c r="BL340" s="371"/>
      <c r="BM340" s="371"/>
      <c r="BN340" s="371"/>
      <c r="BO340" s="371"/>
      <c r="BP340" s="371"/>
      <c r="BQ340" s="371"/>
      <c r="BR340" s="371"/>
      <c r="BS340" s="371"/>
      <c r="BT340" s="371"/>
      <c r="BU340" s="371"/>
      <c r="BV340" s="371"/>
      <c r="BW340" s="371"/>
      <c r="BX340" s="371"/>
      <c r="BY340" s="371"/>
      <c r="BZ340" s="371"/>
      <c r="CA340" s="371"/>
      <c r="CB340" s="371"/>
      <c r="CC340" s="371"/>
      <c r="CD340" s="371"/>
      <c r="CE340" s="371"/>
      <c r="CF340" s="371"/>
      <c r="CG340" s="371"/>
      <c r="CH340" s="371"/>
      <c r="CI340" s="371"/>
      <c r="CJ340" s="371"/>
      <c r="CK340" s="371"/>
      <c r="CL340" s="371"/>
      <c r="CM340" s="371"/>
      <c r="CN340" s="371"/>
      <c r="CO340" s="371"/>
      <c r="CP340" s="371"/>
      <c r="CQ340" s="371"/>
      <c r="CR340" s="371"/>
      <c r="CS340" s="371"/>
      <c r="CT340" s="371"/>
      <c r="CU340" s="371"/>
      <c r="CV340" s="371"/>
      <c r="CW340" s="371"/>
      <c r="CX340" s="371"/>
      <c r="CY340" s="371"/>
      <c r="CZ340" s="371"/>
      <c r="DA340" s="371"/>
      <c r="DB340" s="371"/>
      <c r="DC340" s="371"/>
      <c r="DD340" s="371"/>
      <c r="DE340" s="371"/>
      <c r="DF340" s="371"/>
      <c r="DG340" s="371"/>
      <c r="DH340" s="371"/>
      <c r="DI340" s="371"/>
      <c r="DJ340" s="371"/>
      <c r="DK340" s="371"/>
      <c r="DL340" s="371"/>
      <c r="DM340" s="371"/>
      <c r="DN340" s="371"/>
      <c r="DO340" s="371"/>
      <c r="DP340" s="371"/>
      <c r="DQ340" s="371"/>
      <c r="DR340" s="371"/>
      <c r="DS340" s="371"/>
      <c r="DT340" s="371"/>
      <c r="DU340" s="371"/>
      <c r="DV340" s="371"/>
      <c r="DW340" s="371"/>
      <c r="DX340" s="371"/>
      <c r="DY340" s="371"/>
      <c r="DZ340" s="371"/>
      <c r="EA340" s="371"/>
      <c r="EB340" s="371"/>
      <c r="EC340" s="371"/>
      <c r="ED340" s="371"/>
      <c r="EE340" s="371"/>
      <c r="EF340" s="371"/>
      <c r="EG340" s="371"/>
      <c r="EH340" s="371"/>
      <c r="EI340" s="371"/>
      <c r="EJ340" s="371"/>
      <c r="EK340" s="371"/>
      <c r="EL340" s="371"/>
      <c r="EM340" s="371"/>
      <c r="EN340" s="371"/>
      <c r="EO340" s="371"/>
      <c r="EP340" s="371"/>
      <c r="EQ340" s="371"/>
      <c r="ER340" s="371"/>
      <c r="ES340" s="371"/>
      <c r="ET340" s="371"/>
      <c r="EU340" s="371"/>
      <c r="EV340" s="371"/>
      <c r="EW340" s="371"/>
      <c r="EX340" s="371"/>
      <c r="EY340" s="371"/>
      <c r="EZ340" s="371"/>
      <c r="FA340" s="371"/>
      <c r="FB340" s="371"/>
      <c r="FC340" s="371"/>
      <c r="FD340" s="371"/>
      <c r="FE340" s="371"/>
      <c r="FF340" s="371"/>
      <c r="FG340" s="371"/>
      <c r="FH340" s="371"/>
      <c r="FI340" s="371"/>
      <c r="FJ340" s="371"/>
      <c r="FK340" s="371"/>
      <c r="FL340" s="371"/>
      <c r="FM340" s="371"/>
      <c r="FN340" s="371"/>
      <c r="FO340" s="371"/>
      <c r="FP340" s="371"/>
      <c r="FQ340" s="371"/>
      <c r="FR340" s="371"/>
      <c r="FS340" s="371"/>
      <c r="FT340" s="371"/>
      <c r="FU340" s="371"/>
      <c r="FV340" s="371"/>
      <c r="FW340" s="371"/>
      <c r="FX340" s="371"/>
      <c r="FY340" s="371"/>
      <c r="FZ340" s="371"/>
      <c r="GA340" s="371"/>
      <c r="GB340" s="371"/>
      <c r="GC340" s="371"/>
    </row>
    <row r="341" spans="1:185" s="382" customFormat="1" ht="12.75" customHeight="1">
      <c r="A341" s="151"/>
      <c r="B341" s="111" t="s">
        <v>317</v>
      </c>
      <c r="C341" s="68">
        <v>7.56</v>
      </c>
      <c r="D341" s="68" t="e">
        <f>+#REF!/61.02+H341/35.45+L341/96.06/2</f>
        <v>#REF!</v>
      </c>
      <c r="E341" s="54" t="e">
        <f>+O341/20.04+S341/1000/55.85/2+T341/24.31/2+#REF!/39.1+#REF!/22.99</f>
        <v>#REF!</v>
      </c>
      <c r="F341" s="45"/>
      <c r="G341" s="54" t="s">
        <v>132</v>
      </c>
      <c r="H341" s="117">
        <v>8</v>
      </c>
      <c r="I341" s="68" t="s">
        <v>96</v>
      </c>
      <c r="J341" s="54" t="s">
        <v>132</v>
      </c>
      <c r="K341" s="54" t="s">
        <v>133</v>
      </c>
      <c r="L341" s="65">
        <v>1.7</v>
      </c>
      <c r="M341" s="54">
        <v>7</v>
      </c>
      <c r="N341" s="54">
        <v>70</v>
      </c>
      <c r="O341" s="68">
        <v>50.5</v>
      </c>
      <c r="P341" s="54" t="s">
        <v>75</v>
      </c>
      <c r="Q341" s="54" t="s">
        <v>75</v>
      </c>
      <c r="R341" s="54" t="s">
        <v>75</v>
      </c>
      <c r="S341" s="480">
        <v>1040</v>
      </c>
      <c r="T341" s="54">
        <v>11</v>
      </c>
      <c r="U341" s="481">
        <v>520</v>
      </c>
      <c r="V341" s="54">
        <v>24.6</v>
      </c>
      <c r="W341" s="54" t="s">
        <v>148</v>
      </c>
      <c r="X341" s="370"/>
      <c r="Y341" s="371"/>
      <c r="Z341" s="371"/>
      <c r="AA341" s="371"/>
      <c r="AB341" s="371"/>
      <c r="AC341" s="371"/>
    </row>
    <row r="342" spans="1:185" s="382" customFormat="1" ht="12.75" customHeight="1">
      <c r="A342" s="217"/>
      <c r="B342" s="210" t="s">
        <v>335</v>
      </c>
      <c r="C342" s="209">
        <v>7.14</v>
      </c>
      <c r="D342" s="209"/>
      <c r="E342" s="204"/>
      <c r="F342" s="547"/>
      <c r="G342" s="204" t="s">
        <v>132</v>
      </c>
      <c r="H342" s="215">
        <v>7.4</v>
      </c>
      <c r="I342" s="209" t="s">
        <v>96</v>
      </c>
      <c r="J342" s="204" t="s">
        <v>132</v>
      </c>
      <c r="K342" s="204" t="s">
        <v>133</v>
      </c>
      <c r="L342" s="210">
        <v>0.9</v>
      </c>
      <c r="M342" s="209">
        <v>10</v>
      </c>
      <c r="N342" s="204" t="s">
        <v>132</v>
      </c>
      <c r="O342" s="209">
        <v>41.5</v>
      </c>
      <c r="P342" s="204" t="s">
        <v>75</v>
      </c>
      <c r="Q342" s="204" t="s">
        <v>75</v>
      </c>
      <c r="R342" s="204">
        <v>1</v>
      </c>
      <c r="S342" s="488">
        <v>700</v>
      </c>
      <c r="T342" s="204">
        <v>9.01</v>
      </c>
      <c r="U342" s="488">
        <v>410</v>
      </c>
      <c r="V342" s="204">
        <v>21.2</v>
      </c>
      <c r="W342" s="204" t="s">
        <v>148</v>
      </c>
      <c r="X342" s="370"/>
      <c r="Y342" s="371"/>
      <c r="Z342" s="371"/>
      <c r="AA342" s="371"/>
      <c r="AB342" s="371"/>
      <c r="AC342" s="371"/>
    </row>
    <row r="343" spans="1:185" s="382" customFormat="1" ht="12.75" customHeight="1">
      <c r="A343" s="217"/>
      <c r="B343" s="210" t="s">
        <v>392</v>
      </c>
      <c r="C343" s="209">
        <v>7.42</v>
      </c>
      <c r="D343" s="209"/>
      <c r="E343" s="204"/>
      <c r="F343" s="547"/>
      <c r="G343" s="204" t="s">
        <v>132</v>
      </c>
      <c r="H343" s="215">
        <v>6.6</v>
      </c>
      <c r="I343" s="209">
        <v>80</v>
      </c>
      <c r="J343" s="204" t="s">
        <v>132</v>
      </c>
      <c r="K343" s="204" t="s">
        <v>133</v>
      </c>
      <c r="L343" s="210">
        <v>2</v>
      </c>
      <c r="M343" s="209">
        <v>39</v>
      </c>
      <c r="N343" s="204">
        <v>90</v>
      </c>
      <c r="O343" s="209">
        <v>42.8</v>
      </c>
      <c r="P343" s="204" t="s">
        <v>75</v>
      </c>
      <c r="Q343" s="204" t="s">
        <v>75</v>
      </c>
      <c r="R343" s="204" t="s">
        <v>75</v>
      </c>
      <c r="S343" s="488">
        <v>870</v>
      </c>
      <c r="T343" s="204">
        <v>11.2</v>
      </c>
      <c r="U343" s="488">
        <v>460</v>
      </c>
      <c r="V343" s="204">
        <v>26.6</v>
      </c>
      <c r="W343" s="204">
        <v>12</v>
      </c>
      <c r="X343" s="370"/>
      <c r="Y343" s="371"/>
      <c r="Z343" s="371"/>
      <c r="AA343" s="371"/>
      <c r="AB343" s="371"/>
      <c r="AC343" s="371"/>
    </row>
    <row r="344" spans="1:185" s="382" customFormat="1" ht="12.75" customHeight="1">
      <c r="A344" s="217"/>
      <c r="B344" s="210" t="s">
        <v>426</v>
      </c>
      <c r="C344" s="209">
        <v>7.49</v>
      </c>
      <c r="D344" s="209"/>
      <c r="E344" s="204"/>
      <c r="F344" s="547"/>
      <c r="G344" s="204" t="s">
        <v>132</v>
      </c>
      <c r="H344" s="215">
        <v>6.7</v>
      </c>
      <c r="I344" s="209">
        <v>60</v>
      </c>
      <c r="J344" s="204" t="s">
        <v>132</v>
      </c>
      <c r="K344" s="204" t="s">
        <v>133</v>
      </c>
      <c r="L344" s="210">
        <v>0.9</v>
      </c>
      <c r="M344" s="209">
        <v>21</v>
      </c>
      <c r="N344" s="204">
        <v>60</v>
      </c>
      <c r="O344" s="209">
        <v>50.4</v>
      </c>
      <c r="P344" s="204" t="s">
        <v>75</v>
      </c>
      <c r="Q344" s="204" t="s">
        <v>75</v>
      </c>
      <c r="R344" s="204" t="s">
        <v>75</v>
      </c>
      <c r="S344" s="487">
        <v>1200</v>
      </c>
      <c r="T344" s="204">
        <v>12.7</v>
      </c>
      <c r="U344" s="488">
        <v>550</v>
      </c>
      <c r="V344" s="204">
        <v>26.9</v>
      </c>
      <c r="W344" s="204" t="s">
        <v>148</v>
      </c>
      <c r="X344" s="370"/>
      <c r="Y344" s="371"/>
      <c r="Z344" s="371"/>
      <c r="AA344" s="371"/>
      <c r="AB344" s="371"/>
      <c r="AC344" s="371"/>
    </row>
    <row r="345" spans="1:185" s="10" customFormat="1" ht="12.75" customHeight="1">
      <c r="A345" s="217"/>
      <c r="B345" s="208" t="s">
        <v>466</v>
      </c>
      <c r="C345" s="378">
        <v>7.54</v>
      </c>
      <c r="D345" s="204"/>
      <c r="E345" s="204"/>
      <c r="F345" s="204"/>
      <c r="G345" s="215" t="s">
        <v>132</v>
      </c>
      <c r="H345" s="215">
        <v>6.5</v>
      </c>
      <c r="I345" s="378">
        <v>30</v>
      </c>
      <c r="J345" s="215" t="s">
        <v>132</v>
      </c>
      <c r="K345" s="215" t="s">
        <v>133</v>
      </c>
      <c r="L345" s="210">
        <v>1.1000000000000001</v>
      </c>
      <c r="M345" s="215">
        <v>16</v>
      </c>
      <c r="N345" s="215">
        <v>60</v>
      </c>
      <c r="O345" s="215">
        <v>42.2</v>
      </c>
      <c r="P345" s="215" t="s">
        <v>75</v>
      </c>
      <c r="Q345" s="215" t="s">
        <v>67</v>
      </c>
      <c r="R345" s="215" t="s">
        <v>75</v>
      </c>
      <c r="S345" s="488">
        <v>940</v>
      </c>
      <c r="T345" s="215">
        <v>9.8800000000000008</v>
      </c>
      <c r="U345" s="488">
        <v>440</v>
      </c>
      <c r="V345" s="238">
        <v>24</v>
      </c>
      <c r="W345" s="204" t="s">
        <v>148</v>
      </c>
      <c r="X345" s="373"/>
      <c r="Y345" s="371"/>
      <c r="Z345" s="371"/>
      <c r="AA345" s="371"/>
      <c r="AB345" s="371"/>
      <c r="AC345" s="371"/>
      <c r="AD345" s="371"/>
      <c r="AE345" s="371"/>
      <c r="AF345" s="371"/>
      <c r="AG345" s="371"/>
      <c r="AH345" s="371"/>
      <c r="AI345" s="371"/>
      <c r="AJ345" s="371"/>
      <c r="AK345" s="371"/>
      <c r="AL345" s="371"/>
      <c r="AM345" s="371"/>
      <c r="AN345" s="371"/>
      <c r="AO345" s="371"/>
      <c r="AP345" s="371"/>
      <c r="AQ345" s="371"/>
      <c r="AR345" s="371"/>
      <c r="AS345" s="371"/>
      <c r="AT345" s="371"/>
      <c r="AU345" s="371"/>
      <c r="AV345" s="371"/>
      <c r="AW345" s="371"/>
      <c r="AX345" s="371"/>
      <c r="AY345" s="371"/>
      <c r="AZ345" s="371"/>
      <c r="BA345" s="371"/>
      <c r="BB345" s="371"/>
      <c r="BC345" s="371"/>
      <c r="BD345" s="371"/>
      <c r="BE345" s="371"/>
      <c r="BF345" s="371"/>
      <c r="BG345" s="371"/>
      <c r="BH345" s="371"/>
      <c r="BI345" s="371"/>
      <c r="BJ345" s="371"/>
      <c r="BK345" s="371"/>
      <c r="BL345" s="371"/>
      <c r="BM345" s="371"/>
      <c r="BN345" s="371"/>
      <c r="BO345" s="371"/>
      <c r="BP345" s="371"/>
      <c r="BQ345" s="371"/>
      <c r="BR345" s="371"/>
      <c r="BS345" s="371"/>
      <c r="BT345" s="371"/>
      <c r="BU345" s="371"/>
      <c r="BV345" s="371"/>
      <c r="BW345" s="371"/>
      <c r="BX345" s="371"/>
      <c r="BY345" s="371"/>
      <c r="BZ345" s="371"/>
      <c r="CA345" s="371"/>
      <c r="CB345" s="371"/>
      <c r="CC345" s="371"/>
      <c r="CD345" s="371"/>
      <c r="CE345" s="371"/>
      <c r="CF345" s="371"/>
      <c r="CG345" s="371"/>
      <c r="CH345" s="371"/>
      <c r="CI345" s="371"/>
      <c r="CJ345" s="371"/>
      <c r="CK345" s="371"/>
      <c r="CL345" s="371"/>
      <c r="CM345" s="371"/>
      <c r="CN345" s="371"/>
      <c r="CO345" s="371"/>
      <c r="CP345" s="371"/>
      <c r="CQ345" s="371"/>
      <c r="CR345" s="371"/>
      <c r="CS345" s="371"/>
      <c r="CT345" s="371"/>
      <c r="CU345" s="371"/>
      <c r="CV345" s="371"/>
      <c r="CW345" s="371"/>
      <c r="CX345" s="371"/>
      <c r="CY345" s="371"/>
      <c r="CZ345" s="371"/>
      <c r="DA345" s="371"/>
      <c r="DB345" s="371"/>
      <c r="DC345" s="371"/>
      <c r="DD345" s="371"/>
      <c r="DE345" s="371"/>
      <c r="DF345" s="371"/>
      <c r="DG345" s="371"/>
      <c r="DH345" s="371"/>
      <c r="DI345" s="371"/>
      <c r="DJ345" s="371"/>
      <c r="DK345" s="371"/>
      <c r="DL345" s="371"/>
      <c r="DM345" s="371"/>
      <c r="DN345" s="371"/>
      <c r="DO345" s="371"/>
      <c r="DP345" s="371"/>
      <c r="DQ345" s="371"/>
      <c r="DR345" s="371"/>
      <c r="DS345" s="371"/>
      <c r="DT345" s="371"/>
      <c r="DU345" s="371"/>
      <c r="DV345" s="371"/>
      <c r="DW345" s="371"/>
      <c r="DX345" s="371"/>
      <c r="DY345" s="371"/>
      <c r="DZ345" s="371"/>
      <c r="EA345" s="371"/>
      <c r="EB345" s="371"/>
      <c r="EC345" s="371"/>
      <c r="ED345" s="371"/>
      <c r="EE345" s="371"/>
      <c r="EF345" s="371"/>
      <c r="EG345" s="371"/>
      <c r="EH345" s="371"/>
      <c r="EI345" s="371"/>
      <c r="EJ345" s="371"/>
      <c r="EK345" s="371"/>
      <c r="EL345" s="371"/>
      <c r="EM345" s="371"/>
      <c r="EN345" s="371"/>
      <c r="EO345" s="371"/>
      <c r="EP345" s="371"/>
      <c r="EQ345" s="371"/>
      <c r="ER345" s="371"/>
      <c r="ES345" s="371"/>
      <c r="ET345" s="371"/>
      <c r="EU345" s="371"/>
      <c r="EV345" s="371"/>
      <c r="EW345" s="371"/>
      <c r="EX345" s="371"/>
      <c r="EY345" s="371"/>
      <c r="EZ345" s="371"/>
      <c r="FA345" s="371"/>
      <c r="FB345" s="371"/>
      <c r="FC345" s="371"/>
      <c r="FD345" s="371"/>
      <c r="FE345" s="371"/>
      <c r="FF345" s="371"/>
      <c r="FG345" s="371"/>
      <c r="FH345" s="371"/>
      <c r="FI345" s="371"/>
      <c r="FJ345" s="371"/>
      <c r="FK345" s="371"/>
      <c r="FL345" s="371"/>
      <c r="FM345" s="371"/>
      <c r="FN345" s="371"/>
      <c r="FO345" s="371"/>
      <c r="FP345" s="371"/>
      <c r="FQ345" s="371"/>
      <c r="FR345" s="371"/>
      <c r="FS345" s="371"/>
      <c r="FT345" s="371"/>
      <c r="FU345" s="371"/>
      <c r="FV345" s="371"/>
      <c r="FW345" s="371"/>
      <c r="FX345" s="371"/>
      <c r="FY345" s="371"/>
      <c r="FZ345" s="371"/>
      <c r="GA345" s="371"/>
      <c r="GB345" s="371"/>
    </row>
    <row r="346" spans="1:185" s="403" customFormat="1" ht="12.75" customHeight="1">
      <c r="A346" s="203"/>
      <c r="B346" s="210" t="s">
        <v>504</v>
      </c>
      <c r="C346" s="215">
        <v>7.55</v>
      </c>
      <c r="D346" s="209"/>
      <c r="E346" s="204"/>
      <c r="F346" s="204"/>
      <c r="G346" s="215" t="s">
        <v>132</v>
      </c>
      <c r="H346" s="215">
        <v>5.8</v>
      </c>
      <c r="I346" s="378">
        <v>100</v>
      </c>
      <c r="J346" s="378" t="s">
        <v>132</v>
      </c>
      <c r="K346" s="378" t="s">
        <v>133</v>
      </c>
      <c r="L346" s="210">
        <v>0.8</v>
      </c>
      <c r="M346" s="378">
        <v>4</v>
      </c>
      <c r="N346" s="378">
        <v>50</v>
      </c>
      <c r="O346" s="215">
        <v>35.799999999999997</v>
      </c>
      <c r="P346" s="215">
        <v>0.7</v>
      </c>
      <c r="Q346" s="215" t="s">
        <v>193</v>
      </c>
      <c r="R346" s="215">
        <v>0.2</v>
      </c>
      <c r="S346" s="487">
        <v>410</v>
      </c>
      <c r="T346" s="378">
        <v>9.18</v>
      </c>
      <c r="U346" s="487">
        <v>309</v>
      </c>
      <c r="V346" s="215">
        <v>23.5</v>
      </c>
      <c r="W346" s="215">
        <v>1</v>
      </c>
      <c r="X346" s="373"/>
      <c r="Y346" s="369"/>
      <c r="Z346" s="369"/>
      <c r="AA346" s="369"/>
      <c r="AB346" s="369"/>
      <c r="AC346" s="369"/>
      <c r="AD346" s="369"/>
      <c r="AE346" s="369"/>
      <c r="AF346" s="369"/>
      <c r="AG346" s="369"/>
      <c r="AH346" s="369"/>
      <c r="AI346" s="369"/>
      <c r="AJ346" s="369"/>
      <c r="AK346" s="369"/>
      <c r="AL346" s="369"/>
      <c r="AM346" s="369"/>
      <c r="AN346" s="369"/>
      <c r="AO346" s="369"/>
      <c r="AP346" s="369"/>
      <c r="AQ346" s="369"/>
      <c r="AR346" s="369"/>
      <c r="AS346" s="369"/>
      <c r="AT346" s="369"/>
      <c r="AU346" s="369"/>
      <c r="AV346" s="369"/>
      <c r="AW346" s="369"/>
      <c r="AX346" s="369"/>
      <c r="AY346" s="369"/>
      <c r="AZ346" s="369"/>
      <c r="BA346" s="369"/>
      <c r="BB346" s="369"/>
      <c r="BC346" s="369"/>
      <c r="BD346" s="369"/>
      <c r="BE346" s="369"/>
      <c r="BF346" s="369"/>
      <c r="BG346" s="369"/>
      <c r="BH346" s="369"/>
      <c r="BI346" s="369"/>
      <c r="BJ346" s="369"/>
      <c r="BK346" s="369"/>
      <c r="BL346" s="369"/>
      <c r="BM346" s="369"/>
      <c r="BN346" s="369"/>
      <c r="BO346" s="369"/>
      <c r="BP346" s="369"/>
      <c r="BQ346" s="369"/>
      <c r="BR346" s="369"/>
      <c r="BS346" s="369"/>
      <c r="BT346" s="369"/>
      <c r="BU346" s="369"/>
      <c r="BV346" s="369"/>
      <c r="BW346" s="369"/>
      <c r="BX346" s="369"/>
      <c r="BY346" s="369"/>
      <c r="BZ346" s="369"/>
      <c r="CA346" s="369"/>
      <c r="CB346" s="369"/>
      <c r="CC346" s="369"/>
      <c r="CD346" s="369"/>
      <c r="CE346" s="369"/>
      <c r="CF346" s="369"/>
      <c r="CG346" s="369"/>
      <c r="CH346" s="369"/>
      <c r="CI346" s="369"/>
      <c r="CJ346" s="369"/>
      <c r="CK346" s="369"/>
      <c r="CL346" s="369"/>
      <c r="CM346" s="369"/>
      <c r="CN346" s="369"/>
      <c r="CO346" s="369"/>
      <c r="CP346" s="369"/>
      <c r="CQ346" s="369"/>
      <c r="CR346" s="369"/>
      <c r="CS346" s="369"/>
      <c r="CT346" s="369"/>
      <c r="CU346" s="369"/>
      <c r="CV346" s="369"/>
      <c r="CW346" s="369"/>
      <c r="CX346" s="369"/>
      <c r="CY346" s="369"/>
      <c r="CZ346" s="369"/>
      <c r="DA346" s="369"/>
      <c r="DB346" s="369"/>
      <c r="DC346" s="369"/>
      <c r="DD346" s="369"/>
      <c r="DE346" s="369"/>
      <c r="DF346" s="369"/>
      <c r="DG346" s="369"/>
      <c r="DH346" s="369"/>
      <c r="DI346" s="369"/>
      <c r="DJ346" s="369"/>
      <c r="DK346" s="369"/>
      <c r="DL346" s="369"/>
      <c r="DM346" s="369"/>
      <c r="DN346" s="369"/>
      <c r="DO346" s="369"/>
      <c r="DP346" s="369"/>
      <c r="DQ346" s="369"/>
      <c r="DR346" s="369"/>
      <c r="DS346" s="369"/>
      <c r="DT346" s="369"/>
      <c r="DU346" s="369"/>
      <c r="DV346" s="369"/>
      <c r="DW346" s="369"/>
      <c r="DX346" s="369"/>
      <c r="DY346" s="369"/>
      <c r="DZ346" s="369"/>
      <c r="EA346" s="369"/>
      <c r="EB346" s="369"/>
      <c r="EC346" s="369"/>
      <c r="ED346" s="369"/>
      <c r="EE346" s="369"/>
      <c r="EF346" s="369"/>
      <c r="EG346" s="369"/>
      <c r="EH346" s="369"/>
      <c r="EI346" s="369"/>
      <c r="EJ346" s="369"/>
      <c r="EK346" s="369"/>
      <c r="EL346" s="369"/>
      <c r="EM346" s="369"/>
      <c r="EN346" s="369"/>
      <c r="EO346" s="369"/>
      <c r="EP346" s="369"/>
      <c r="EQ346" s="369"/>
      <c r="ER346" s="369"/>
      <c r="ES346" s="369"/>
      <c r="ET346" s="369"/>
      <c r="EU346" s="369"/>
      <c r="EV346" s="369"/>
      <c r="EW346" s="369"/>
      <c r="EX346" s="369"/>
      <c r="EY346" s="369"/>
      <c r="EZ346" s="369"/>
      <c r="FA346" s="369"/>
      <c r="FB346" s="369"/>
      <c r="FC346" s="369"/>
      <c r="FD346" s="369"/>
      <c r="FE346" s="369"/>
      <c r="FF346" s="369"/>
      <c r="FG346" s="369"/>
      <c r="FH346" s="369"/>
      <c r="FI346" s="369"/>
      <c r="FJ346" s="369"/>
      <c r="FK346" s="369"/>
      <c r="FL346" s="369"/>
      <c r="FM346" s="369"/>
      <c r="FN346" s="369"/>
      <c r="FO346" s="369"/>
      <c r="FP346" s="369"/>
      <c r="FQ346" s="369"/>
      <c r="FR346" s="369"/>
      <c r="FS346" s="369"/>
      <c r="FT346" s="369"/>
      <c r="FU346" s="369"/>
      <c r="FV346" s="369"/>
      <c r="FW346" s="369"/>
      <c r="FX346" s="369"/>
      <c r="FY346" s="369"/>
      <c r="FZ346" s="369"/>
      <c r="GA346" s="369"/>
      <c r="GB346" s="369"/>
    </row>
    <row r="347" spans="1:185" s="10" customFormat="1" ht="12.75" customHeight="1">
      <c r="A347" s="84" t="s">
        <v>55</v>
      </c>
      <c r="B347" s="432" t="s">
        <v>196</v>
      </c>
      <c r="C347" s="94">
        <v>5.97</v>
      </c>
      <c r="D347" s="94"/>
      <c r="E347" s="434"/>
      <c r="F347" s="599"/>
      <c r="G347" s="434" t="s">
        <v>132</v>
      </c>
      <c r="H347" s="178">
        <v>2.4</v>
      </c>
      <c r="I347" s="94">
        <v>20</v>
      </c>
      <c r="J347" s="434">
        <v>150</v>
      </c>
      <c r="K347" s="434">
        <v>7</v>
      </c>
      <c r="L347" s="435">
        <v>3.9</v>
      </c>
      <c r="M347" s="94">
        <v>50</v>
      </c>
      <c r="N347" s="434" t="s">
        <v>132</v>
      </c>
      <c r="O347" s="94">
        <v>5.35</v>
      </c>
      <c r="P347" s="434" t="s">
        <v>75</v>
      </c>
      <c r="Q347" s="434" t="s">
        <v>75</v>
      </c>
      <c r="R347" s="434" t="s">
        <v>75</v>
      </c>
      <c r="S347" s="434" t="s">
        <v>132</v>
      </c>
      <c r="T347" s="434">
        <v>1.2</v>
      </c>
      <c r="U347" s="434">
        <v>1</v>
      </c>
      <c r="V347" s="434">
        <v>4.8899999999999997</v>
      </c>
      <c r="W347" s="434">
        <v>6</v>
      </c>
      <c r="X347" s="373"/>
      <c r="Y347" s="371"/>
      <c r="Z347" s="371"/>
      <c r="AA347" s="371"/>
      <c r="AB347" s="371"/>
      <c r="AC347" s="371"/>
      <c r="AD347" s="371"/>
      <c r="AE347" s="371"/>
      <c r="AF347" s="371"/>
      <c r="AG347" s="371"/>
      <c r="AH347" s="371"/>
      <c r="AI347" s="371"/>
      <c r="AJ347" s="371"/>
      <c r="AK347" s="371"/>
      <c r="AL347" s="371"/>
      <c r="AM347" s="371"/>
      <c r="AN347" s="371"/>
      <c r="AO347" s="371"/>
      <c r="AP347" s="371"/>
      <c r="AQ347" s="371"/>
      <c r="AR347" s="371"/>
      <c r="AS347" s="371"/>
      <c r="AT347" s="371"/>
      <c r="AU347" s="371"/>
      <c r="AV347" s="371"/>
      <c r="AW347" s="371"/>
      <c r="AX347" s="371"/>
      <c r="AY347" s="371"/>
      <c r="AZ347" s="371"/>
      <c r="BA347" s="371"/>
      <c r="BB347" s="371"/>
      <c r="BC347" s="371"/>
      <c r="BD347" s="371"/>
      <c r="BE347" s="371"/>
      <c r="BF347" s="371"/>
      <c r="BG347" s="371"/>
      <c r="BH347" s="371"/>
      <c r="BI347" s="371"/>
      <c r="BJ347" s="371"/>
      <c r="BK347" s="371"/>
      <c r="BL347" s="371"/>
      <c r="BM347" s="371"/>
      <c r="BN347" s="371"/>
      <c r="BO347" s="371"/>
      <c r="BP347" s="371"/>
      <c r="BQ347" s="371"/>
      <c r="BR347" s="371"/>
      <c r="BS347" s="371"/>
      <c r="BT347" s="371"/>
      <c r="BU347" s="371"/>
      <c r="BV347" s="371"/>
      <c r="BW347" s="371"/>
      <c r="BX347" s="371"/>
      <c r="BY347" s="371"/>
      <c r="BZ347" s="371"/>
      <c r="CA347" s="371"/>
      <c r="CB347" s="371"/>
      <c r="CC347" s="371"/>
      <c r="CD347" s="371"/>
      <c r="CE347" s="371"/>
      <c r="CF347" s="371"/>
      <c r="CG347" s="371"/>
      <c r="CH347" s="371"/>
      <c r="CI347" s="371"/>
      <c r="CJ347" s="371"/>
      <c r="CK347" s="371"/>
      <c r="CL347" s="371"/>
      <c r="CM347" s="371"/>
      <c r="CN347" s="371"/>
      <c r="CO347" s="371"/>
      <c r="CP347" s="371"/>
      <c r="CQ347" s="371"/>
      <c r="CR347" s="371"/>
      <c r="CS347" s="371"/>
      <c r="CT347" s="371"/>
      <c r="CU347" s="371"/>
      <c r="CV347" s="371"/>
      <c r="CW347" s="371"/>
      <c r="CX347" s="371"/>
      <c r="CY347" s="371"/>
      <c r="CZ347" s="371"/>
      <c r="DA347" s="371"/>
      <c r="DB347" s="371"/>
      <c r="DC347" s="371"/>
      <c r="DD347" s="371"/>
      <c r="DE347" s="371"/>
      <c r="DF347" s="371"/>
      <c r="DG347" s="371"/>
      <c r="DH347" s="371"/>
      <c r="DI347" s="371"/>
      <c r="DJ347" s="371"/>
      <c r="DK347" s="371"/>
      <c r="DL347" s="371"/>
      <c r="DM347" s="371"/>
      <c r="DN347" s="371"/>
      <c r="DO347" s="371"/>
      <c r="DP347" s="371"/>
      <c r="DQ347" s="371"/>
      <c r="DR347" s="371"/>
      <c r="DS347" s="371"/>
      <c r="DT347" s="371"/>
      <c r="DU347" s="371"/>
      <c r="DV347" s="371"/>
      <c r="DW347" s="371"/>
      <c r="DX347" s="371"/>
      <c r="DY347" s="371"/>
      <c r="DZ347" s="371"/>
      <c r="EA347" s="371"/>
      <c r="EB347" s="371"/>
      <c r="EC347" s="371"/>
      <c r="ED347" s="371"/>
      <c r="EE347" s="371"/>
      <c r="EF347" s="371"/>
      <c r="EG347" s="371"/>
      <c r="EH347" s="371"/>
      <c r="EI347" s="371"/>
      <c r="EJ347" s="371"/>
      <c r="EK347" s="371"/>
      <c r="EL347" s="371"/>
      <c r="EM347" s="371"/>
      <c r="EN347" s="371"/>
      <c r="EO347" s="371"/>
      <c r="EP347" s="371"/>
      <c r="EQ347" s="371"/>
      <c r="ER347" s="371"/>
      <c r="ES347" s="371"/>
      <c r="ET347" s="371"/>
      <c r="EU347" s="371"/>
      <c r="EV347" s="371"/>
      <c r="EW347" s="371"/>
      <c r="EX347" s="371"/>
      <c r="EY347" s="371"/>
      <c r="EZ347" s="371"/>
      <c r="FA347" s="371"/>
      <c r="FB347" s="371"/>
      <c r="FC347" s="371"/>
      <c r="FD347" s="371"/>
      <c r="FE347" s="371"/>
      <c r="FF347" s="371"/>
      <c r="FG347" s="371"/>
      <c r="FH347" s="371"/>
      <c r="FI347" s="371"/>
      <c r="FJ347" s="371"/>
      <c r="FK347" s="371"/>
      <c r="FL347" s="371"/>
      <c r="FM347" s="371"/>
      <c r="FN347" s="371"/>
      <c r="FO347" s="371"/>
      <c r="FP347" s="371"/>
    </row>
    <row r="348" spans="1:185" s="10" customFormat="1" ht="12.75" customHeight="1">
      <c r="A348" s="84"/>
      <c r="B348" s="111" t="s">
        <v>198</v>
      </c>
      <c r="C348" s="68">
        <v>6.07</v>
      </c>
      <c r="D348" s="68"/>
      <c r="E348" s="54"/>
      <c r="F348" s="517"/>
      <c r="G348" s="54" t="s">
        <v>132</v>
      </c>
      <c r="H348" s="117">
        <v>2.5</v>
      </c>
      <c r="I348" s="68">
        <v>40</v>
      </c>
      <c r="J348" s="54">
        <v>160</v>
      </c>
      <c r="K348" s="54">
        <v>6</v>
      </c>
      <c r="L348" s="65">
        <v>4.5999999999999996</v>
      </c>
      <c r="M348" s="68" t="s">
        <v>137</v>
      </c>
      <c r="N348" s="54">
        <v>10</v>
      </c>
      <c r="O348" s="68">
        <v>8.2100000000000009</v>
      </c>
      <c r="P348" s="54" t="s">
        <v>529</v>
      </c>
      <c r="Q348" s="54" t="s">
        <v>530</v>
      </c>
      <c r="R348" s="54" t="s">
        <v>140</v>
      </c>
      <c r="S348" s="54" t="s">
        <v>139</v>
      </c>
      <c r="T348" s="54">
        <v>1.43</v>
      </c>
      <c r="U348" s="54" t="s">
        <v>138</v>
      </c>
      <c r="V348" s="54">
        <v>13.3</v>
      </c>
      <c r="W348" s="54" t="s">
        <v>140</v>
      </c>
      <c r="X348" s="373"/>
      <c r="Y348" s="371"/>
      <c r="Z348" s="371"/>
      <c r="AA348" s="371"/>
      <c r="AB348" s="371"/>
      <c r="AC348" s="371"/>
      <c r="AD348" s="371"/>
      <c r="AE348" s="371"/>
      <c r="AF348" s="371"/>
      <c r="AG348" s="371"/>
      <c r="AH348" s="371"/>
      <c r="AI348" s="371"/>
      <c r="AJ348" s="371"/>
      <c r="AK348" s="371"/>
      <c r="AL348" s="371"/>
      <c r="AM348" s="371"/>
      <c r="AN348" s="371"/>
      <c r="AO348" s="371"/>
      <c r="AP348" s="371"/>
      <c r="AQ348" s="371"/>
      <c r="AR348" s="371"/>
      <c r="AS348" s="371"/>
      <c r="AT348" s="371"/>
      <c r="AU348" s="371"/>
      <c r="AV348" s="371"/>
      <c r="AW348" s="371"/>
      <c r="AX348" s="371"/>
      <c r="AY348" s="371"/>
      <c r="AZ348" s="371"/>
      <c r="BA348" s="371"/>
      <c r="BB348" s="371"/>
      <c r="BC348" s="371"/>
      <c r="BD348" s="371"/>
      <c r="BE348" s="371"/>
      <c r="BF348" s="371"/>
      <c r="BG348" s="371"/>
      <c r="BH348" s="371"/>
      <c r="BI348" s="371"/>
      <c r="BJ348" s="371"/>
      <c r="BK348" s="371"/>
      <c r="BL348" s="371"/>
      <c r="BM348" s="371"/>
      <c r="BN348" s="371"/>
      <c r="BO348" s="371"/>
      <c r="BP348" s="371"/>
      <c r="BQ348" s="371"/>
      <c r="BR348" s="371"/>
      <c r="BS348" s="371"/>
      <c r="BT348" s="371"/>
      <c r="BU348" s="371"/>
      <c r="BV348" s="371"/>
      <c r="BW348" s="371"/>
      <c r="BX348" s="371"/>
      <c r="BY348" s="371"/>
      <c r="BZ348" s="371"/>
      <c r="CA348" s="371"/>
      <c r="CB348" s="371"/>
      <c r="CC348" s="371"/>
      <c r="CD348" s="371"/>
      <c r="CE348" s="371"/>
      <c r="CF348" s="371"/>
      <c r="CG348" s="371"/>
      <c r="CH348" s="371"/>
      <c r="CI348" s="371"/>
      <c r="CJ348" s="371"/>
      <c r="CK348" s="371"/>
      <c r="CL348" s="371"/>
      <c r="CM348" s="371"/>
      <c r="CN348" s="371"/>
      <c r="CO348" s="371"/>
      <c r="CP348" s="371"/>
      <c r="CQ348" s="371"/>
      <c r="CR348" s="371"/>
      <c r="CS348" s="371"/>
      <c r="CT348" s="371"/>
      <c r="CU348" s="371"/>
      <c r="CV348" s="371"/>
      <c r="CW348" s="371"/>
      <c r="CX348" s="371"/>
      <c r="CY348" s="371"/>
      <c r="CZ348" s="371"/>
      <c r="DA348" s="371"/>
      <c r="DB348" s="371"/>
      <c r="DC348" s="371"/>
      <c r="DD348" s="371"/>
      <c r="DE348" s="371"/>
      <c r="DF348" s="371"/>
      <c r="DG348" s="371"/>
      <c r="DH348" s="371"/>
      <c r="DI348" s="371"/>
      <c r="DJ348" s="371"/>
      <c r="DK348" s="371"/>
      <c r="DL348" s="371"/>
      <c r="DM348" s="371"/>
      <c r="DN348" s="371"/>
      <c r="DO348" s="371"/>
      <c r="DP348" s="371"/>
      <c r="DQ348" s="371"/>
      <c r="DR348" s="371"/>
      <c r="DS348" s="371"/>
      <c r="DT348" s="371"/>
      <c r="DU348" s="371"/>
      <c r="DV348" s="371"/>
      <c r="DW348" s="371"/>
      <c r="DX348" s="371"/>
      <c r="DY348" s="371"/>
      <c r="DZ348" s="371"/>
      <c r="EA348" s="371"/>
      <c r="EB348" s="371"/>
      <c r="EC348" s="371"/>
      <c r="ED348" s="371"/>
      <c r="EE348" s="371"/>
      <c r="EF348" s="371"/>
      <c r="EG348" s="371"/>
      <c r="EH348" s="371"/>
      <c r="EI348" s="371"/>
      <c r="EJ348" s="371"/>
      <c r="EK348" s="371"/>
      <c r="EL348" s="371"/>
      <c r="EM348" s="371"/>
      <c r="EN348" s="371"/>
      <c r="EO348" s="371"/>
      <c r="EP348" s="371"/>
      <c r="EQ348" s="371"/>
      <c r="ER348" s="371"/>
      <c r="ES348" s="371"/>
      <c r="ET348" s="371"/>
      <c r="EU348" s="371"/>
      <c r="EV348" s="371"/>
      <c r="EW348" s="371"/>
      <c r="EX348" s="371"/>
      <c r="EY348" s="371"/>
      <c r="EZ348" s="371"/>
      <c r="FA348" s="371"/>
      <c r="FB348" s="371"/>
      <c r="FC348" s="371"/>
      <c r="FD348" s="371"/>
      <c r="FE348" s="371"/>
      <c r="FF348" s="371"/>
      <c r="FG348" s="371"/>
      <c r="FH348" s="371"/>
      <c r="FI348" s="371"/>
      <c r="FJ348" s="371"/>
      <c r="FK348" s="371"/>
      <c r="FL348" s="371"/>
      <c r="FM348" s="371"/>
      <c r="FN348" s="371"/>
      <c r="FO348" s="371"/>
      <c r="FP348" s="371"/>
    </row>
    <row r="349" spans="1:185" s="10" customFormat="1" ht="12.75" customHeight="1">
      <c r="A349" s="84"/>
      <c r="B349" s="111" t="s">
        <v>199</v>
      </c>
      <c r="C349" s="518">
        <v>6.11</v>
      </c>
      <c r="D349" s="68"/>
      <c r="E349" s="54"/>
      <c r="F349" s="517"/>
      <c r="G349" s="54" t="s">
        <v>132</v>
      </c>
      <c r="H349" s="117">
        <v>4.0999999999999996</v>
      </c>
      <c r="I349" s="68">
        <v>90</v>
      </c>
      <c r="J349" s="54" t="s">
        <v>132</v>
      </c>
      <c r="K349" s="54" t="s">
        <v>133</v>
      </c>
      <c r="L349" s="65">
        <v>3.1</v>
      </c>
      <c r="M349" s="518">
        <v>100</v>
      </c>
      <c r="N349" s="54" t="s">
        <v>132</v>
      </c>
      <c r="O349" s="68">
        <v>7.6</v>
      </c>
      <c r="P349" s="54" t="s">
        <v>75</v>
      </c>
      <c r="Q349" s="54" t="s">
        <v>75</v>
      </c>
      <c r="R349" s="54">
        <v>1</v>
      </c>
      <c r="S349" s="54">
        <v>120</v>
      </c>
      <c r="T349" s="54">
        <v>1.61</v>
      </c>
      <c r="U349" s="54">
        <v>49</v>
      </c>
      <c r="V349" s="54">
        <v>5.68</v>
      </c>
      <c r="W349" s="54" t="s">
        <v>148</v>
      </c>
      <c r="X349" s="373"/>
      <c r="Y349" s="371"/>
      <c r="Z349" s="371"/>
      <c r="AA349" s="371"/>
      <c r="AB349" s="371"/>
      <c r="AC349" s="371"/>
      <c r="AD349" s="371"/>
      <c r="AE349" s="371"/>
      <c r="AF349" s="371"/>
      <c r="AG349" s="371"/>
      <c r="AH349" s="371"/>
      <c r="AI349" s="371"/>
      <c r="AJ349" s="371"/>
      <c r="AK349" s="371"/>
      <c r="AL349" s="371"/>
      <c r="AM349" s="371"/>
      <c r="AN349" s="371"/>
      <c r="AO349" s="371"/>
      <c r="AP349" s="371"/>
      <c r="AQ349" s="371"/>
      <c r="AR349" s="371"/>
      <c r="AS349" s="371"/>
      <c r="AT349" s="371"/>
      <c r="AU349" s="371"/>
      <c r="AV349" s="371"/>
      <c r="AW349" s="371"/>
      <c r="AX349" s="371"/>
      <c r="AY349" s="371"/>
      <c r="AZ349" s="371"/>
      <c r="BA349" s="371"/>
      <c r="BB349" s="371"/>
      <c r="BC349" s="371"/>
      <c r="BD349" s="371"/>
      <c r="BE349" s="371"/>
      <c r="BF349" s="371"/>
      <c r="BG349" s="371"/>
      <c r="BH349" s="371"/>
      <c r="BI349" s="371"/>
      <c r="BJ349" s="371"/>
      <c r="BK349" s="371"/>
      <c r="BL349" s="371"/>
      <c r="BM349" s="371"/>
      <c r="BN349" s="371"/>
      <c r="BO349" s="371"/>
      <c r="BP349" s="371"/>
      <c r="BQ349" s="371"/>
      <c r="BR349" s="371"/>
      <c r="BS349" s="371"/>
      <c r="BT349" s="371"/>
      <c r="BU349" s="371"/>
      <c r="BV349" s="371"/>
      <c r="BW349" s="371"/>
      <c r="BX349" s="371"/>
      <c r="BY349" s="371"/>
      <c r="BZ349" s="371"/>
      <c r="CA349" s="371"/>
      <c r="CB349" s="371"/>
      <c r="CC349" s="371"/>
      <c r="CD349" s="371"/>
      <c r="CE349" s="371"/>
      <c r="CF349" s="371"/>
      <c r="CG349" s="371"/>
      <c r="CH349" s="371"/>
      <c r="CI349" s="371"/>
      <c r="CJ349" s="371"/>
      <c r="CK349" s="371"/>
      <c r="CL349" s="371"/>
      <c r="CM349" s="371"/>
      <c r="CN349" s="371"/>
      <c r="CO349" s="371"/>
      <c r="CP349" s="371"/>
      <c r="CQ349" s="371"/>
      <c r="CR349" s="371"/>
      <c r="CS349" s="371"/>
      <c r="CT349" s="371"/>
      <c r="CU349" s="371"/>
      <c r="CV349" s="371"/>
      <c r="CW349" s="371"/>
      <c r="CX349" s="371"/>
      <c r="CY349" s="371"/>
      <c r="CZ349" s="371"/>
      <c r="DA349" s="371"/>
      <c r="DB349" s="371"/>
      <c r="DC349" s="371"/>
      <c r="DD349" s="371"/>
      <c r="DE349" s="371"/>
      <c r="DF349" s="371"/>
      <c r="DG349" s="371"/>
      <c r="DH349" s="371"/>
      <c r="DI349" s="371"/>
      <c r="DJ349" s="371"/>
      <c r="DK349" s="371"/>
      <c r="DL349" s="371"/>
      <c r="DM349" s="371"/>
      <c r="DN349" s="371"/>
      <c r="DO349" s="371"/>
      <c r="DP349" s="371"/>
      <c r="DQ349" s="371"/>
      <c r="DR349" s="371"/>
      <c r="DS349" s="371"/>
      <c r="DT349" s="371"/>
      <c r="DU349" s="371"/>
      <c r="DV349" s="371"/>
      <c r="DW349" s="371"/>
      <c r="DX349" s="371"/>
      <c r="DY349" s="371"/>
      <c r="DZ349" s="371"/>
      <c r="EA349" s="371"/>
      <c r="EB349" s="371"/>
      <c r="EC349" s="371"/>
      <c r="ED349" s="371"/>
      <c r="EE349" s="371"/>
      <c r="EF349" s="371"/>
      <c r="EG349" s="371"/>
      <c r="EH349" s="371"/>
      <c r="EI349" s="371"/>
      <c r="EJ349" s="371"/>
      <c r="EK349" s="371"/>
      <c r="EL349" s="371"/>
      <c r="EM349" s="371"/>
      <c r="EN349" s="371"/>
      <c r="EO349" s="371"/>
      <c r="EP349" s="371"/>
      <c r="EQ349" s="371"/>
      <c r="ER349" s="371"/>
      <c r="ES349" s="371"/>
      <c r="ET349" s="371"/>
      <c r="EU349" s="371"/>
      <c r="EV349" s="371"/>
      <c r="EW349" s="371"/>
      <c r="EX349" s="371"/>
      <c r="EY349" s="371"/>
      <c r="EZ349" s="371"/>
      <c r="FA349" s="371"/>
      <c r="FB349" s="371"/>
      <c r="FC349" s="371"/>
      <c r="FD349" s="371"/>
      <c r="FE349" s="371"/>
      <c r="FF349" s="371"/>
      <c r="FG349" s="371"/>
      <c r="FH349" s="371"/>
      <c r="FI349" s="371"/>
      <c r="FJ349" s="371"/>
      <c r="FK349" s="371"/>
      <c r="FL349" s="371"/>
      <c r="FM349" s="371"/>
      <c r="FN349" s="371"/>
      <c r="FO349" s="371"/>
      <c r="FP349" s="371"/>
    </row>
    <row r="350" spans="1:185" s="10" customFormat="1" ht="12.75" customHeight="1">
      <c r="A350" s="84"/>
      <c r="B350" s="111" t="s">
        <v>155</v>
      </c>
      <c r="C350" s="124">
        <v>6.13</v>
      </c>
      <c r="D350" s="209"/>
      <c r="E350" s="209"/>
      <c r="F350" s="566"/>
      <c r="G350" s="54" t="s">
        <v>132</v>
      </c>
      <c r="H350" s="117">
        <v>3</v>
      </c>
      <c r="I350" s="68" t="s">
        <v>96</v>
      </c>
      <c r="J350" s="54">
        <v>410</v>
      </c>
      <c r="K350" s="117" t="s">
        <v>133</v>
      </c>
      <c r="L350" s="65">
        <v>3.4</v>
      </c>
      <c r="M350" s="518" t="s">
        <v>132</v>
      </c>
      <c r="N350" s="54" t="s">
        <v>96</v>
      </c>
      <c r="O350" s="68">
        <v>5.59</v>
      </c>
      <c r="P350" s="54" t="s">
        <v>529</v>
      </c>
      <c r="Q350" s="54" t="s">
        <v>530</v>
      </c>
      <c r="R350" s="54" t="s">
        <v>140</v>
      </c>
      <c r="S350" s="54" t="s">
        <v>96</v>
      </c>
      <c r="T350" s="54">
        <v>1.1599999999999999</v>
      </c>
      <c r="U350" s="54" t="s">
        <v>138</v>
      </c>
      <c r="V350" s="54">
        <v>3.4</v>
      </c>
      <c r="W350" s="54" t="s">
        <v>148</v>
      </c>
      <c r="X350" s="370"/>
      <c r="Y350" s="371"/>
      <c r="Z350" s="371"/>
      <c r="AA350" s="371"/>
      <c r="AB350" s="371"/>
      <c r="AC350" s="371"/>
      <c r="AD350" s="371"/>
      <c r="AE350" s="371"/>
      <c r="AF350" s="371"/>
      <c r="AG350" s="371"/>
      <c r="AH350" s="371"/>
      <c r="AI350" s="371"/>
      <c r="AJ350" s="371"/>
      <c r="AK350" s="371"/>
      <c r="AL350" s="371"/>
      <c r="AM350" s="371"/>
      <c r="AN350" s="371"/>
      <c r="AO350" s="371"/>
      <c r="AP350" s="371"/>
      <c r="AQ350" s="371"/>
      <c r="AR350" s="371"/>
      <c r="AS350" s="371"/>
      <c r="AT350" s="371"/>
      <c r="AU350" s="371"/>
      <c r="AV350" s="371"/>
      <c r="AW350" s="371"/>
      <c r="AX350" s="371"/>
      <c r="AY350" s="371"/>
      <c r="AZ350" s="371"/>
      <c r="BA350" s="371"/>
      <c r="BB350" s="371"/>
      <c r="BC350" s="371"/>
      <c r="BD350" s="371"/>
      <c r="BE350" s="371"/>
      <c r="BF350" s="371"/>
      <c r="BG350" s="371"/>
      <c r="BH350" s="371"/>
      <c r="BI350" s="371"/>
      <c r="BJ350" s="371"/>
      <c r="BK350" s="371"/>
      <c r="BL350" s="371"/>
      <c r="BM350" s="371"/>
      <c r="BN350" s="371"/>
      <c r="BO350" s="371"/>
      <c r="BP350" s="371"/>
      <c r="BQ350" s="371"/>
      <c r="BR350" s="371"/>
      <c r="BS350" s="371"/>
      <c r="BT350" s="371"/>
      <c r="BU350" s="371"/>
      <c r="BV350" s="371"/>
      <c r="BW350" s="371"/>
      <c r="BX350" s="371"/>
      <c r="BY350" s="371"/>
      <c r="BZ350" s="371"/>
      <c r="CA350" s="371"/>
      <c r="CB350" s="371"/>
      <c r="CC350" s="371"/>
      <c r="CD350" s="371"/>
      <c r="CE350" s="371"/>
      <c r="CF350" s="371"/>
      <c r="CG350" s="371"/>
      <c r="CH350" s="371"/>
      <c r="CI350" s="371"/>
      <c r="CJ350" s="371"/>
      <c r="CK350" s="371"/>
      <c r="CL350" s="371"/>
      <c r="CM350" s="371"/>
      <c r="CN350" s="371"/>
      <c r="CO350" s="371"/>
      <c r="CP350" s="371"/>
      <c r="CQ350" s="371"/>
      <c r="CR350" s="371"/>
      <c r="CS350" s="371"/>
      <c r="CT350" s="371"/>
      <c r="CU350" s="371"/>
      <c r="CV350" s="371"/>
      <c r="CW350" s="371"/>
      <c r="CX350" s="371"/>
      <c r="CY350" s="371"/>
      <c r="CZ350" s="371"/>
      <c r="DA350" s="371"/>
      <c r="DB350" s="371"/>
      <c r="DC350" s="371"/>
      <c r="DD350" s="371"/>
      <c r="DE350" s="371"/>
      <c r="DF350" s="371"/>
      <c r="DG350" s="371"/>
      <c r="DH350" s="371"/>
      <c r="DI350" s="371"/>
      <c r="DJ350" s="371"/>
      <c r="DK350" s="371"/>
      <c r="DL350" s="371"/>
      <c r="DM350" s="371"/>
      <c r="DN350" s="371"/>
      <c r="DO350" s="371"/>
      <c r="DP350" s="371"/>
      <c r="DQ350" s="371"/>
      <c r="DR350" s="371"/>
      <c r="DS350" s="371"/>
      <c r="DT350" s="371"/>
      <c r="DU350" s="371"/>
      <c r="DV350" s="371"/>
      <c r="DW350" s="371"/>
      <c r="DX350" s="371"/>
      <c r="DY350" s="371"/>
      <c r="DZ350" s="371"/>
      <c r="EA350" s="371"/>
      <c r="EB350" s="371"/>
      <c r="EC350" s="371"/>
      <c r="ED350" s="371"/>
      <c r="EE350" s="371"/>
      <c r="EF350" s="371"/>
      <c r="EG350" s="371"/>
      <c r="EH350" s="371"/>
      <c r="EI350" s="371"/>
      <c r="EJ350" s="371"/>
      <c r="EK350" s="371"/>
      <c r="EL350" s="371"/>
      <c r="EM350" s="371"/>
      <c r="EN350" s="371"/>
      <c r="EO350" s="371"/>
      <c r="EP350" s="371"/>
      <c r="EQ350" s="371"/>
      <c r="ER350" s="371"/>
      <c r="ES350" s="371"/>
      <c r="ET350" s="371"/>
      <c r="EU350" s="371"/>
      <c r="EV350" s="371"/>
      <c r="EW350" s="371"/>
      <c r="EX350" s="371"/>
      <c r="EY350" s="371"/>
      <c r="EZ350" s="371"/>
      <c r="FA350" s="371"/>
      <c r="FB350" s="371"/>
      <c r="FC350" s="371"/>
      <c r="FD350" s="371"/>
      <c r="FE350" s="371"/>
      <c r="FF350" s="371"/>
      <c r="FG350" s="371"/>
      <c r="FH350" s="371"/>
      <c r="FI350" s="371"/>
      <c r="FJ350" s="371"/>
      <c r="FK350" s="371"/>
      <c r="FL350" s="371"/>
      <c r="FM350" s="371"/>
      <c r="FN350" s="371"/>
      <c r="FO350" s="371"/>
      <c r="FP350" s="371"/>
      <c r="FQ350" s="371"/>
      <c r="FR350" s="371"/>
      <c r="FS350" s="371"/>
      <c r="FT350" s="371"/>
      <c r="FU350" s="371"/>
      <c r="FV350" s="371"/>
      <c r="FW350" s="371"/>
      <c r="FX350" s="371"/>
      <c r="FY350" s="371"/>
      <c r="FZ350" s="371"/>
      <c r="GA350" s="371"/>
      <c r="GB350" s="371"/>
      <c r="GC350" s="371"/>
    </row>
    <row r="351" spans="1:185" s="382" customFormat="1" ht="12.75" customHeight="1">
      <c r="A351" s="84"/>
      <c r="B351" s="111" t="s">
        <v>317</v>
      </c>
      <c r="C351" s="642">
        <v>6.6</v>
      </c>
      <c r="D351" s="68" t="e">
        <f>+#REF!/61.02+H351/35.45+L351/96.06/2</f>
        <v>#REF!</v>
      </c>
      <c r="E351" s="54" t="e">
        <f>+I351/1000/17.04+O351/20.04+S351/1000/55.85/2+T351/24.31/2+#REF!/39.1+#REF!/22.99</f>
        <v>#REF!</v>
      </c>
      <c r="F351" s="45"/>
      <c r="G351" s="54" t="s">
        <v>132</v>
      </c>
      <c r="H351" s="117">
        <v>2</v>
      </c>
      <c r="I351" s="68">
        <v>20</v>
      </c>
      <c r="J351" s="54">
        <v>90</v>
      </c>
      <c r="K351" s="54" t="s">
        <v>133</v>
      </c>
      <c r="L351" s="65">
        <v>3</v>
      </c>
      <c r="M351" s="54">
        <v>120</v>
      </c>
      <c r="N351" s="54" t="s">
        <v>132</v>
      </c>
      <c r="O351" s="68">
        <v>5.84</v>
      </c>
      <c r="P351" s="54" t="s">
        <v>75</v>
      </c>
      <c r="Q351" s="54" t="s">
        <v>75</v>
      </c>
      <c r="R351" s="54" t="s">
        <v>75</v>
      </c>
      <c r="S351" s="54">
        <v>70</v>
      </c>
      <c r="T351" s="54">
        <v>1.19</v>
      </c>
      <c r="U351" s="54">
        <v>2</v>
      </c>
      <c r="V351" s="54">
        <v>4.8600000000000003</v>
      </c>
      <c r="W351" s="54" t="s">
        <v>148</v>
      </c>
      <c r="X351" s="370"/>
      <c r="Y351" s="371"/>
      <c r="Z351" s="371"/>
      <c r="AA351" s="371"/>
      <c r="AB351" s="371"/>
      <c r="AC351" s="371"/>
    </row>
    <row r="352" spans="1:185" s="382" customFormat="1" ht="12.75" customHeight="1">
      <c r="A352" s="217"/>
      <c r="B352" s="210" t="s">
        <v>335</v>
      </c>
      <c r="C352" s="462">
        <v>6.08</v>
      </c>
      <c r="D352" s="209"/>
      <c r="E352" s="204"/>
      <c r="F352" s="547"/>
      <c r="G352" s="204" t="s">
        <v>132</v>
      </c>
      <c r="H352" s="215">
        <v>2.2000000000000002</v>
      </c>
      <c r="I352" s="209" t="s">
        <v>96</v>
      </c>
      <c r="J352" s="204">
        <v>140</v>
      </c>
      <c r="K352" s="204" t="s">
        <v>133</v>
      </c>
      <c r="L352" s="210">
        <v>5.0999999999999996</v>
      </c>
      <c r="M352" s="209">
        <v>40</v>
      </c>
      <c r="N352" s="204" t="s">
        <v>132</v>
      </c>
      <c r="O352" s="209">
        <v>6.27</v>
      </c>
      <c r="P352" s="204" t="s">
        <v>75</v>
      </c>
      <c r="Q352" s="204" t="s">
        <v>75</v>
      </c>
      <c r="R352" s="204" t="s">
        <v>75</v>
      </c>
      <c r="S352" s="204" t="s">
        <v>132</v>
      </c>
      <c r="T352" s="204">
        <v>1.42</v>
      </c>
      <c r="U352" s="204">
        <v>1</v>
      </c>
      <c r="V352" s="204">
        <v>5.25</v>
      </c>
      <c r="W352" s="204" t="s">
        <v>148</v>
      </c>
      <c r="X352" s="370"/>
      <c r="Y352" s="371"/>
      <c r="Z352" s="371"/>
      <c r="AA352" s="371"/>
      <c r="AB352" s="371"/>
      <c r="AC352" s="371"/>
    </row>
    <row r="353" spans="1:184" s="382" customFormat="1" ht="12.75" customHeight="1">
      <c r="A353" s="217"/>
      <c r="B353" s="210" t="s">
        <v>392</v>
      </c>
      <c r="C353" s="462">
        <v>6.33</v>
      </c>
      <c r="D353" s="209"/>
      <c r="E353" s="204"/>
      <c r="F353" s="547"/>
      <c r="G353" s="204" t="s">
        <v>132</v>
      </c>
      <c r="H353" s="215">
        <v>3.3</v>
      </c>
      <c r="I353" s="209">
        <v>10</v>
      </c>
      <c r="J353" s="204" t="s">
        <v>132</v>
      </c>
      <c r="K353" s="204" t="s">
        <v>133</v>
      </c>
      <c r="L353" s="210">
        <v>3.6</v>
      </c>
      <c r="M353" s="209">
        <v>170</v>
      </c>
      <c r="N353" s="204" t="s">
        <v>132</v>
      </c>
      <c r="O353" s="209">
        <v>7.78</v>
      </c>
      <c r="P353" s="204" t="s">
        <v>75</v>
      </c>
      <c r="Q353" s="204" t="s">
        <v>75</v>
      </c>
      <c r="R353" s="204">
        <v>2</v>
      </c>
      <c r="S353" s="204">
        <v>250</v>
      </c>
      <c r="T353" s="204">
        <v>2.0299999999999998</v>
      </c>
      <c r="U353" s="493">
        <v>70</v>
      </c>
      <c r="V353" s="204">
        <v>7.29</v>
      </c>
      <c r="W353" s="204">
        <v>15</v>
      </c>
      <c r="X353" s="370"/>
      <c r="Y353" s="371"/>
      <c r="Z353" s="371"/>
      <c r="AA353" s="371"/>
      <c r="AB353" s="371"/>
      <c r="AC353" s="371"/>
    </row>
    <row r="354" spans="1:184" s="382" customFormat="1" ht="12.75" customHeight="1">
      <c r="A354" s="217"/>
      <c r="B354" s="210" t="s">
        <v>426</v>
      </c>
      <c r="C354" s="462">
        <v>6.42</v>
      </c>
      <c r="D354" s="209"/>
      <c r="E354" s="204"/>
      <c r="F354" s="547"/>
      <c r="G354" s="204" t="s">
        <v>132</v>
      </c>
      <c r="H354" s="215">
        <v>3.8</v>
      </c>
      <c r="I354" s="209" t="s">
        <v>96</v>
      </c>
      <c r="J354" s="204">
        <v>570</v>
      </c>
      <c r="K354" s="204">
        <v>9</v>
      </c>
      <c r="L354" s="210">
        <v>3.1</v>
      </c>
      <c r="M354" s="209">
        <v>110</v>
      </c>
      <c r="N354" s="204" t="s">
        <v>132</v>
      </c>
      <c r="O354" s="209">
        <v>7.86</v>
      </c>
      <c r="P354" s="204" t="s">
        <v>75</v>
      </c>
      <c r="Q354" s="204" t="s">
        <v>75</v>
      </c>
      <c r="R354" s="204" t="s">
        <v>75</v>
      </c>
      <c r="S354" s="204" t="s">
        <v>132</v>
      </c>
      <c r="T354" s="204">
        <v>2.08</v>
      </c>
      <c r="U354" s="239">
        <v>12</v>
      </c>
      <c r="V354" s="204">
        <v>7.05</v>
      </c>
      <c r="W354" s="204" t="s">
        <v>148</v>
      </c>
      <c r="X354" s="370"/>
      <c r="Y354" s="371"/>
      <c r="Z354" s="371"/>
      <c r="AA354" s="371"/>
      <c r="AB354" s="371"/>
      <c r="AC354" s="371"/>
    </row>
    <row r="355" spans="1:184" s="10" customFormat="1" ht="12.75" customHeight="1">
      <c r="A355" s="237"/>
      <c r="B355" s="208" t="s">
        <v>466</v>
      </c>
      <c r="C355" s="378">
        <v>6.52</v>
      </c>
      <c r="D355" s="204"/>
      <c r="E355" s="204"/>
      <c r="F355" s="204"/>
      <c r="G355" s="215" t="s">
        <v>132</v>
      </c>
      <c r="H355" s="215">
        <v>2.6</v>
      </c>
      <c r="I355" s="215">
        <v>20</v>
      </c>
      <c r="J355" s="215">
        <v>220</v>
      </c>
      <c r="K355" s="215">
        <v>3</v>
      </c>
      <c r="L355" s="210">
        <v>3.6</v>
      </c>
      <c r="M355" s="215">
        <v>76</v>
      </c>
      <c r="N355" s="215" t="s">
        <v>132</v>
      </c>
      <c r="O355" s="305">
        <v>4.63</v>
      </c>
      <c r="P355" s="305" t="s">
        <v>75</v>
      </c>
      <c r="Q355" s="305" t="s">
        <v>67</v>
      </c>
      <c r="R355" s="305" t="s">
        <v>75</v>
      </c>
      <c r="S355" s="305" t="s">
        <v>132</v>
      </c>
      <c r="T355" s="473">
        <v>0.99</v>
      </c>
      <c r="U355" s="473">
        <v>1</v>
      </c>
      <c r="V355" s="305">
        <v>4.29</v>
      </c>
      <c r="W355" s="309" t="s">
        <v>148</v>
      </c>
      <c r="X355" s="373"/>
      <c r="Y355" s="371"/>
      <c r="Z355" s="371"/>
      <c r="AA355" s="371"/>
      <c r="AB355" s="371"/>
      <c r="AC355" s="371"/>
      <c r="AD355" s="371"/>
      <c r="AE355" s="371"/>
      <c r="AF355" s="371"/>
      <c r="AG355" s="371"/>
      <c r="AH355" s="371"/>
      <c r="AI355" s="371"/>
      <c r="AJ355" s="371"/>
      <c r="AK355" s="371"/>
      <c r="AL355" s="371"/>
      <c r="AM355" s="371"/>
      <c r="AN355" s="371"/>
      <c r="AO355" s="371"/>
      <c r="AP355" s="371"/>
      <c r="AQ355" s="371"/>
      <c r="AR355" s="371"/>
      <c r="AS355" s="371"/>
      <c r="AT355" s="371"/>
      <c r="AU355" s="371"/>
      <c r="AV355" s="371"/>
      <c r="AW355" s="371"/>
      <c r="AX355" s="371"/>
      <c r="AY355" s="371"/>
      <c r="AZ355" s="371"/>
      <c r="BA355" s="371"/>
      <c r="BB355" s="371"/>
      <c r="BC355" s="371"/>
      <c r="BD355" s="371"/>
      <c r="BE355" s="371"/>
      <c r="BF355" s="371"/>
      <c r="BG355" s="371"/>
      <c r="BH355" s="371"/>
      <c r="BI355" s="371"/>
      <c r="BJ355" s="371"/>
      <c r="BK355" s="371"/>
      <c r="BL355" s="371"/>
      <c r="BM355" s="371"/>
      <c r="BN355" s="371"/>
      <c r="BO355" s="371"/>
      <c r="BP355" s="371"/>
      <c r="BQ355" s="371"/>
      <c r="BR355" s="371"/>
      <c r="BS355" s="371"/>
      <c r="BT355" s="371"/>
      <c r="BU355" s="371"/>
      <c r="BV355" s="371"/>
      <c r="BW355" s="371"/>
      <c r="BX355" s="371"/>
      <c r="BY355" s="371"/>
      <c r="BZ355" s="371"/>
      <c r="CA355" s="371"/>
      <c r="CB355" s="371"/>
      <c r="CC355" s="371"/>
      <c r="CD355" s="371"/>
      <c r="CE355" s="371"/>
      <c r="CF355" s="371"/>
      <c r="CG355" s="371"/>
      <c r="CH355" s="371"/>
      <c r="CI355" s="371"/>
      <c r="CJ355" s="371"/>
      <c r="CK355" s="371"/>
      <c r="CL355" s="371"/>
      <c r="CM355" s="371"/>
      <c r="CN355" s="371"/>
      <c r="CO355" s="371"/>
      <c r="CP355" s="371"/>
      <c r="CQ355" s="371"/>
      <c r="CR355" s="371"/>
      <c r="CS355" s="371"/>
      <c r="CT355" s="371"/>
      <c r="CU355" s="371"/>
      <c r="CV355" s="371"/>
      <c r="CW355" s="371"/>
      <c r="CX355" s="371"/>
      <c r="CY355" s="371"/>
      <c r="CZ355" s="371"/>
      <c r="DA355" s="371"/>
      <c r="DB355" s="371"/>
      <c r="DC355" s="371"/>
      <c r="DD355" s="371"/>
      <c r="DE355" s="371"/>
      <c r="DF355" s="371"/>
      <c r="DG355" s="371"/>
      <c r="DH355" s="371"/>
      <c r="DI355" s="371"/>
      <c r="DJ355" s="371"/>
      <c r="DK355" s="371"/>
      <c r="DL355" s="371"/>
      <c r="DM355" s="371"/>
      <c r="DN355" s="371"/>
      <c r="DO355" s="371"/>
      <c r="DP355" s="371"/>
      <c r="DQ355" s="371"/>
      <c r="DR355" s="371"/>
      <c r="DS355" s="371"/>
      <c r="DT355" s="371"/>
      <c r="DU355" s="371"/>
      <c r="DV355" s="371"/>
      <c r="DW355" s="371"/>
      <c r="DX355" s="371"/>
      <c r="DY355" s="371"/>
      <c r="DZ355" s="371"/>
      <c r="EA355" s="371"/>
      <c r="EB355" s="371"/>
      <c r="EC355" s="371"/>
      <c r="ED355" s="371"/>
      <c r="EE355" s="371"/>
      <c r="EF355" s="371"/>
      <c r="EG355" s="371"/>
      <c r="EH355" s="371"/>
      <c r="EI355" s="371"/>
      <c r="EJ355" s="371"/>
      <c r="EK355" s="371"/>
      <c r="EL355" s="371"/>
      <c r="EM355" s="371"/>
      <c r="EN355" s="371"/>
      <c r="EO355" s="371"/>
      <c r="EP355" s="371"/>
      <c r="EQ355" s="371"/>
      <c r="ER355" s="371"/>
      <c r="ES355" s="371"/>
      <c r="ET355" s="371"/>
      <c r="EU355" s="371"/>
      <c r="EV355" s="371"/>
      <c r="EW355" s="371"/>
      <c r="EX355" s="371"/>
      <c r="EY355" s="371"/>
      <c r="EZ355" s="371"/>
      <c r="FA355" s="371"/>
      <c r="FB355" s="371"/>
      <c r="FC355" s="371"/>
      <c r="FD355" s="371"/>
      <c r="FE355" s="371"/>
      <c r="FF355" s="371"/>
      <c r="FG355" s="371"/>
      <c r="FH355" s="371"/>
      <c r="FI355" s="371"/>
      <c r="FJ355" s="371"/>
      <c r="FK355" s="371"/>
      <c r="FL355" s="371"/>
      <c r="FM355" s="371"/>
      <c r="FN355" s="371"/>
      <c r="FO355" s="371"/>
      <c r="FP355" s="371"/>
      <c r="FQ355" s="371"/>
      <c r="FR355" s="371"/>
      <c r="FS355" s="371"/>
      <c r="FT355" s="371"/>
      <c r="FU355" s="371"/>
      <c r="FV355" s="371"/>
      <c r="FW355" s="371"/>
      <c r="FX355" s="371"/>
      <c r="FY355" s="371"/>
      <c r="FZ355" s="371"/>
      <c r="GA355" s="371"/>
      <c r="GB355" s="371"/>
    </row>
    <row r="356" spans="1:184" s="10" customFormat="1" ht="12.75" customHeight="1">
      <c r="A356" s="203"/>
      <c r="B356" s="210" t="s">
        <v>504</v>
      </c>
      <c r="C356" s="215">
        <v>6.34</v>
      </c>
      <c r="D356" s="204"/>
      <c r="E356" s="204"/>
      <c r="F356" s="204"/>
      <c r="G356" s="215" t="s">
        <v>132</v>
      </c>
      <c r="H356" s="215">
        <v>3.9</v>
      </c>
      <c r="I356" s="215">
        <v>60</v>
      </c>
      <c r="J356" s="215" t="s">
        <v>132</v>
      </c>
      <c r="K356" s="215" t="s">
        <v>133</v>
      </c>
      <c r="L356" s="210">
        <v>2.4</v>
      </c>
      <c r="M356" s="378">
        <v>190</v>
      </c>
      <c r="N356" s="215">
        <v>20</v>
      </c>
      <c r="O356" s="205">
        <v>6.85</v>
      </c>
      <c r="P356" s="215">
        <v>1.1000000000000001</v>
      </c>
      <c r="Q356" s="215">
        <v>0.8</v>
      </c>
      <c r="R356" s="215">
        <v>1.2</v>
      </c>
      <c r="S356" s="215">
        <v>210</v>
      </c>
      <c r="T356" s="215">
        <v>1.84</v>
      </c>
      <c r="U356" s="488">
        <v>110</v>
      </c>
      <c r="V356" s="215">
        <v>6.55</v>
      </c>
      <c r="W356" s="210">
        <v>1</v>
      </c>
      <c r="X356" s="373"/>
      <c r="Y356" s="371"/>
      <c r="Z356" s="371"/>
      <c r="AA356" s="371"/>
      <c r="AB356" s="371"/>
      <c r="AC356" s="371"/>
      <c r="AD356" s="371"/>
      <c r="AE356" s="371"/>
      <c r="AF356" s="371"/>
      <c r="AG356" s="371"/>
      <c r="AH356" s="371"/>
      <c r="AI356" s="371"/>
      <c r="AJ356" s="371"/>
      <c r="AK356" s="371"/>
      <c r="AL356" s="371"/>
      <c r="AM356" s="371"/>
      <c r="AN356" s="371"/>
      <c r="AO356" s="371"/>
      <c r="AP356" s="371"/>
      <c r="AQ356" s="371"/>
      <c r="AR356" s="371"/>
      <c r="AS356" s="371"/>
      <c r="AT356" s="371"/>
      <c r="AU356" s="371"/>
      <c r="AV356" s="371"/>
      <c r="AW356" s="371"/>
      <c r="AX356" s="371"/>
      <c r="AY356" s="371"/>
      <c r="AZ356" s="371"/>
      <c r="BA356" s="371"/>
      <c r="BB356" s="371"/>
      <c r="BC356" s="371"/>
      <c r="BD356" s="371"/>
      <c r="BE356" s="371"/>
      <c r="BF356" s="371"/>
      <c r="BG356" s="371"/>
      <c r="BH356" s="371"/>
      <c r="BI356" s="371"/>
      <c r="BJ356" s="371"/>
      <c r="BK356" s="371"/>
      <c r="BL356" s="371"/>
      <c r="BM356" s="371"/>
      <c r="BN356" s="371"/>
      <c r="BO356" s="371"/>
      <c r="BP356" s="371"/>
      <c r="BQ356" s="371"/>
      <c r="BR356" s="371"/>
      <c r="BS356" s="371"/>
      <c r="BT356" s="371"/>
      <c r="BU356" s="371"/>
      <c r="BV356" s="371"/>
      <c r="BW356" s="371"/>
      <c r="BX356" s="371"/>
      <c r="BY356" s="371"/>
      <c r="BZ356" s="371"/>
      <c r="CA356" s="371"/>
      <c r="CB356" s="371"/>
      <c r="CC356" s="371"/>
      <c r="CD356" s="371"/>
      <c r="CE356" s="371"/>
      <c r="CF356" s="371"/>
      <c r="CG356" s="371"/>
      <c r="CH356" s="371"/>
      <c r="CI356" s="371"/>
      <c r="CJ356" s="371"/>
      <c r="CK356" s="371"/>
      <c r="CL356" s="371"/>
      <c r="CM356" s="371"/>
      <c r="CN356" s="371"/>
      <c r="CO356" s="371"/>
      <c r="CP356" s="371"/>
      <c r="CQ356" s="371"/>
      <c r="CR356" s="371"/>
      <c r="CS356" s="371"/>
      <c r="CT356" s="371"/>
      <c r="CU356" s="371"/>
      <c r="CV356" s="371"/>
      <c r="CW356" s="371"/>
      <c r="CX356" s="371"/>
      <c r="CY356" s="371"/>
      <c r="CZ356" s="371"/>
      <c r="DA356" s="371"/>
      <c r="DB356" s="371"/>
      <c r="DC356" s="371"/>
      <c r="DD356" s="371"/>
      <c r="DE356" s="371"/>
      <c r="DF356" s="371"/>
      <c r="DG356" s="371"/>
      <c r="DH356" s="371"/>
      <c r="DI356" s="371"/>
      <c r="DJ356" s="371"/>
      <c r="DK356" s="371"/>
      <c r="DL356" s="371"/>
      <c r="DM356" s="371"/>
      <c r="DN356" s="371"/>
      <c r="DO356" s="371"/>
      <c r="DP356" s="371"/>
      <c r="DQ356" s="371"/>
      <c r="DR356" s="371"/>
      <c r="DS356" s="371"/>
      <c r="DT356" s="371"/>
      <c r="DU356" s="371"/>
      <c r="DV356" s="371"/>
      <c r="DW356" s="371"/>
      <c r="DX356" s="371"/>
      <c r="DY356" s="371"/>
      <c r="DZ356" s="371"/>
      <c r="EA356" s="371"/>
      <c r="EB356" s="371"/>
      <c r="EC356" s="371"/>
      <c r="ED356" s="371"/>
      <c r="EE356" s="371"/>
      <c r="EF356" s="371"/>
      <c r="EG356" s="371"/>
      <c r="EH356" s="371"/>
      <c r="EI356" s="371"/>
      <c r="EJ356" s="371"/>
      <c r="EK356" s="371"/>
      <c r="EL356" s="371"/>
      <c r="EM356" s="371"/>
      <c r="EN356" s="371"/>
      <c r="EO356" s="371"/>
      <c r="EP356" s="371"/>
      <c r="EQ356" s="371"/>
      <c r="ER356" s="371"/>
      <c r="ES356" s="371"/>
      <c r="ET356" s="371"/>
      <c r="EU356" s="371"/>
      <c r="EV356" s="371"/>
      <c r="EW356" s="371"/>
      <c r="EX356" s="371"/>
      <c r="EY356" s="371"/>
      <c r="EZ356" s="371"/>
      <c r="FA356" s="371"/>
      <c r="FB356" s="371"/>
      <c r="FC356" s="371"/>
      <c r="FD356" s="371"/>
      <c r="FE356" s="371"/>
      <c r="FF356" s="371"/>
      <c r="FG356" s="371"/>
      <c r="FH356" s="371"/>
      <c r="FI356" s="371"/>
      <c r="FJ356" s="371"/>
      <c r="FK356" s="371"/>
      <c r="FL356" s="371"/>
      <c r="FM356" s="371"/>
      <c r="FN356" s="371"/>
      <c r="FO356" s="371"/>
      <c r="FP356" s="371"/>
      <c r="FQ356" s="371"/>
      <c r="FR356" s="371"/>
      <c r="FS356" s="371"/>
      <c r="FT356" s="371"/>
      <c r="FU356" s="371"/>
      <c r="FV356" s="371"/>
      <c r="FW356" s="371"/>
      <c r="FX356" s="371"/>
      <c r="FY356" s="371"/>
      <c r="FZ356" s="371"/>
      <c r="GA356" s="371"/>
      <c r="GB356" s="371"/>
    </row>
    <row r="357" spans="1:184" s="10" customFormat="1" ht="6.75" customHeight="1">
      <c r="A357" s="596"/>
      <c r="B357" s="544"/>
      <c r="C357" s="542"/>
      <c r="D357" s="542"/>
      <c r="E357" s="543"/>
      <c r="F357" s="543"/>
      <c r="G357" s="558"/>
      <c r="H357" s="558"/>
      <c r="I357" s="558"/>
      <c r="J357" s="543"/>
      <c r="K357" s="543"/>
      <c r="L357" s="544"/>
      <c r="M357" s="542"/>
      <c r="N357" s="543"/>
      <c r="O357" s="542"/>
      <c r="P357" s="543"/>
      <c r="Q357" s="543"/>
      <c r="R357" s="543"/>
      <c r="S357" s="543"/>
      <c r="T357" s="543"/>
      <c r="U357" s="492"/>
      <c r="V357" s="558"/>
      <c r="W357" s="543"/>
      <c r="X357" s="373"/>
      <c r="Y357" s="371"/>
      <c r="Z357" s="371"/>
      <c r="AA357" s="371"/>
      <c r="AB357" s="371"/>
      <c r="AC357" s="371"/>
      <c r="AD357" s="371"/>
      <c r="AE357" s="371"/>
      <c r="AF357" s="371"/>
      <c r="AG357" s="371"/>
      <c r="AH357" s="371"/>
      <c r="AI357" s="371"/>
      <c r="AJ357" s="371"/>
      <c r="AK357" s="371"/>
      <c r="AL357" s="371"/>
      <c r="AM357" s="371"/>
      <c r="AN357" s="371"/>
      <c r="AO357" s="371"/>
      <c r="AP357" s="371"/>
      <c r="AQ357" s="371"/>
      <c r="AR357" s="371"/>
      <c r="AS357" s="371"/>
      <c r="AT357" s="371"/>
      <c r="AU357" s="371"/>
      <c r="AV357" s="371"/>
      <c r="AW357" s="371"/>
      <c r="AX357" s="371"/>
      <c r="AY357" s="371"/>
      <c r="AZ357" s="371"/>
      <c r="BA357" s="371"/>
      <c r="BB357" s="371"/>
      <c r="BC357" s="371"/>
      <c r="BD357" s="371"/>
      <c r="BE357" s="371"/>
      <c r="BF357" s="371"/>
      <c r="BG357" s="371"/>
      <c r="BH357" s="371"/>
      <c r="BI357" s="371"/>
      <c r="BJ357" s="371"/>
      <c r="BK357" s="371"/>
      <c r="BL357" s="371"/>
      <c r="BM357" s="371"/>
      <c r="BN357" s="371"/>
      <c r="BO357" s="371"/>
      <c r="BP357" s="371"/>
      <c r="BQ357" s="371"/>
      <c r="BR357" s="371"/>
      <c r="BS357" s="371"/>
      <c r="BT357" s="371"/>
      <c r="BU357" s="371"/>
      <c r="BV357" s="371"/>
      <c r="BW357" s="371"/>
      <c r="BX357" s="371"/>
      <c r="BY357" s="371"/>
      <c r="BZ357" s="371"/>
      <c r="CA357" s="371"/>
      <c r="CB357" s="371"/>
      <c r="CC357" s="371"/>
      <c r="CD357" s="371"/>
      <c r="CE357" s="371"/>
      <c r="CF357" s="371"/>
      <c r="CG357" s="371"/>
      <c r="CH357" s="371"/>
      <c r="CI357" s="371"/>
      <c r="CJ357" s="371"/>
      <c r="CK357" s="371"/>
      <c r="CL357" s="371"/>
      <c r="CM357" s="371"/>
      <c r="CN357" s="371"/>
      <c r="CO357" s="371"/>
      <c r="CP357" s="371"/>
      <c r="CQ357" s="371"/>
      <c r="CR357" s="371"/>
      <c r="CS357" s="371"/>
      <c r="CT357" s="371"/>
      <c r="CU357" s="371"/>
      <c r="CV357" s="371"/>
      <c r="CW357" s="371"/>
      <c r="CX357" s="371"/>
      <c r="CY357" s="371"/>
      <c r="CZ357" s="371"/>
      <c r="DA357" s="371"/>
      <c r="DB357" s="371"/>
      <c r="DC357" s="371"/>
      <c r="DD357" s="371"/>
      <c r="DE357" s="371"/>
      <c r="DF357" s="371"/>
      <c r="DG357" s="371"/>
      <c r="DH357" s="371"/>
      <c r="DI357" s="371"/>
      <c r="DJ357" s="371"/>
      <c r="DK357" s="371"/>
      <c r="DL357" s="371"/>
      <c r="DM357" s="371"/>
      <c r="DN357" s="371"/>
      <c r="DO357" s="371"/>
      <c r="DP357" s="371"/>
      <c r="DQ357" s="371"/>
      <c r="DR357" s="371"/>
      <c r="DS357" s="371"/>
      <c r="DT357" s="371"/>
      <c r="DU357" s="371"/>
      <c r="DV357" s="371"/>
      <c r="DW357" s="371"/>
      <c r="DX357" s="371"/>
      <c r="DY357" s="371"/>
      <c r="DZ357" s="371"/>
      <c r="EA357" s="371"/>
      <c r="EB357" s="371"/>
      <c r="EC357" s="371"/>
      <c r="ED357" s="371"/>
      <c r="EE357" s="371"/>
      <c r="EF357" s="371"/>
      <c r="EG357" s="371"/>
      <c r="EH357" s="371"/>
      <c r="EI357" s="371"/>
      <c r="EJ357" s="371"/>
      <c r="EK357" s="371"/>
      <c r="EL357" s="371"/>
      <c r="EM357" s="371"/>
      <c r="EN357" s="371"/>
      <c r="EO357" s="371"/>
      <c r="EP357" s="371"/>
      <c r="EQ357" s="371"/>
      <c r="ER357" s="371"/>
      <c r="ES357" s="371"/>
      <c r="ET357" s="371"/>
      <c r="EU357" s="371"/>
      <c r="EV357" s="371"/>
      <c r="EW357" s="371"/>
      <c r="EX357" s="371"/>
      <c r="EY357" s="371"/>
      <c r="EZ357" s="371"/>
      <c r="FA357" s="371"/>
      <c r="FB357" s="371"/>
      <c r="FC357" s="371"/>
      <c r="FD357" s="371"/>
      <c r="FE357" s="371"/>
      <c r="FF357" s="371"/>
      <c r="FG357" s="371"/>
      <c r="FH357" s="371"/>
      <c r="FI357" s="371"/>
      <c r="FJ357" s="371"/>
      <c r="FK357" s="371"/>
      <c r="FL357" s="371"/>
      <c r="FM357" s="371"/>
      <c r="FN357" s="371"/>
      <c r="FO357" s="371"/>
      <c r="FP357" s="371"/>
      <c r="FQ357" s="371"/>
      <c r="FR357" s="371"/>
      <c r="FS357" s="371"/>
      <c r="FT357" s="371"/>
      <c r="FU357" s="371"/>
      <c r="FV357" s="371"/>
      <c r="FW357" s="371"/>
      <c r="FX357" s="371"/>
      <c r="FY357" s="371"/>
      <c r="FZ357" s="371"/>
      <c r="GA357" s="371"/>
      <c r="GB357" s="371"/>
    </row>
    <row r="358" spans="1:184" s="382" customFormat="1" ht="12.75" customHeight="1">
      <c r="A358" s="217" t="s">
        <v>56</v>
      </c>
      <c r="B358" s="210" t="s">
        <v>198</v>
      </c>
      <c r="C358" s="209">
        <v>7.6</v>
      </c>
      <c r="D358" s="209"/>
      <c r="E358" s="204"/>
      <c r="F358" s="547"/>
      <c r="G358" s="215">
        <v>340</v>
      </c>
      <c r="H358" s="493">
        <v>630</v>
      </c>
      <c r="I358" s="215">
        <v>140</v>
      </c>
      <c r="J358" s="204" t="s">
        <v>197</v>
      </c>
      <c r="K358" s="204">
        <v>9</v>
      </c>
      <c r="L358" s="210">
        <v>61.6</v>
      </c>
      <c r="M358" s="209" t="s">
        <v>137</v>
      </c>
      <c r="N358" s="204">
        <v>630</v>
      </c>
      <c r="O358" s="209">
        <v>34.1</v>
      </c>
      <c r="P358" s="204" t="s">
        <v>529</v>
      </c>
      <c r="Q358" s="309" t="s">
        <v>530</v>
      </c>
      <c r="R358" s="204" t="s">
        <v>140</v>
      </c>
      <c r="S358" s="204">
        <v>160</v>
      </c>
      <c r="T358" s="204">
        <v>3.74</v>
      </c>
      <c r="U358" s="488">
        <v>140</v>
      </c>
      <c r="V358" s="481">
        <v>634</v>
      </c>
      <c r="W358" s="204" t="s">
        <v>140</v>
      </c>
      <c r="X358" s="370"/>
      <c r="Y358" s="371"/>
      <c r="Z358" s="371"/>
      <c r="AA358" s="371"/>
      <c r="AB358" s="371"/>
      <c r="AC358" s="371"/>
    </row>
    <row r="359" spans="1:184" s="382" customFormat="1" ht="12.75" customHeight="1">
      <c r="A359" s="217"/>
      <c r="B359" s="210" t="s">
        <v>199</v>
      </c>
      <c r="C359" s="209">
        <v>7.74</v>
      </c>
      <c r="D359" s="209"/>
      <c r="E359" s="204"/>
      <c r="F359" s="547"/>
      <c r="G359" s="215">
        <v>410</v>
      </c>
      <c r="H359" s="493">
        <v>561</v>
      </c>
      <c r="I359" s="215">
        <v>360</v>
      </c>
      <c r="J359" s="204" t="s">
        <v>197</v>
      </c>
      <c r="K359" s="204">
        <v>3</v>
      </c>
      <c r="L359" s="210">
        <v>58.1</v>
      </c>
      <c r="M359" s="209">
        <v>24</v>
      </c>
      <c r="N359" s="204">
        <v>640</v>
      </c>
      <c r="O359" s="209">
        <v>21.9</v>
      </c>
      <c r="P359" s="204" t="s">
        <v>75</v>
      </c>
      <c r="Q359" s="212">
        <v>10</v>
      </c>
      <c r="R359" s="209">
        <v>1</v>
      </c>
      <c r="S359" s="204">
        <v>190</v>
      </c>
      <c r="T359" s="204">
        <v>2.42</v>
      </c>
      <c r="U359" s="488">
        <v>250</v>
      </c>
      <c r="V359" s="481">
        <v>557</v>
      </c>
      <c r="W359" s="204" t="s">
        <v>148</v>
      </c>
      <c r="X359" s="370"/>
      <c r="Y359" s="371"/>
      <c r="Z359" s="371"/>
      <c r="AA359" s="371"/>
      <c r="AB359" s="371"/>
      <c r="AC359" s="371"/>
    </row>
    <row r="360" spans="1:184" s="382" customFormat="1" ht="12.75" customHeight="1">
      <c r="A360" s="217"/>
      <c r="B360" s="210" t="s">
        <v>158</v>
      </c>
      <c r="C360" s="209">
        <v>7.73</v>
      </c>
      <c r="D360" s="209"/>
      <c r="E360" s="204"/>
      <c r="F360" s="547"/>
      <c r="G360" s="215" t="s">
        <v>132</v>
      </c>
      <c r="H360" s="493">
        <v>507</v>
      </c>
      <c r="I360" s="215">
        <v>230</v>
      </c>
      <c r="J360" s="204" t="s">
        <v>132</v>
      </c>
      <c r="K360" s="204" t="s">
        <v>133</v>
      </c>
      <c r="L360" s="210">
        <v>46</v>
      </c>
      <c r="M360" s="209" t="s">
        <v>132</v>
      </c>
      <c r="N360" s="204">
        <v>630</v>
      </c>
      <c r="O360" s="209">
        <v>14.8</v>
      </c>
      <c r="P360" s="204" t="s">
        <v>529</v>
      </c>
      <c r="Q360" s="311" t="s">
        <v>530</v>
      </c>
      <c r="R360" s="204" t="s">
        <v>140</v>
      </c>
      <c r="S360" s="204">
        <v>120</v>
      </c>
      <c r="T360" s="204">
        <v>1.64</v>
      </c>
      <c r="U360" s="488">
        <v>210</v>
      </c>
      <c r="V360" s="481">
        <v>427</v>
      </c>
      <c r="W360" s="204" t="s">
        <v>148</v>
      </c>
      <c r="X360" s="370"/>
      <c r="Y360" s="371"/>
      <c r="Z360" s="371"/>
      <c r="AA360" s="371"/>
      <c r="AB360" s="371"/>
      <c r="AC360" s="371"/>
    </row>
    <row r="361" spans="1:184" s="382" customFormat="1" ht="12.75" customHeight="1">
      <c r="A361" s="84"/>
      <c r="B361" s="111" t="s">
        <v>316</v>
      </c>
      <c r="C361" s="68">
        <v>7.86</v>
      </c>
      <c r="D361" s="68" t="e">
        <f>+#REF!/61.02+H361/35.45+L361/96.06/2</f>
        <v>#REF!</v>
      </c>
      <c r="E361" s="54" t="e">
        <f>+I361/1000/17.04+O361/20.04+S361/1000/55.85/2+T361/24.31/2+#REF!/39.1+#REF!/22.99</f>
        <v>#REF!</v>
      </c>
      <c r="F361" s="45"/>
      <c r="G361" s="117">
        <v>990</v>
      </c>
      <c r="H361" s="493">
        <v>408</v>
      </c>
      <c r="I361" s="176">
        <v>5700</v>
      </c>
      <c r="J361" s="54" t="s">
        <v>194</v>
      </c>
      <c r="K361" s="54" t="s">
        <v>133</v>
      </c>
      <c r="L361" s="65">
        <v>45.9</v>
      </c>
      <c r="M361" s="54">
        <v>33</v>
      </c>
      <c r="N361" s="54">
        <v>870</v>
      </c>
      <c r="O361" s="68">
        <v>23.3</v>
      </c>
      <c r="P361" s="54">
        <v>2</v>
      </c>
      <c r="Q361" s="54">
        <v>8</v>
      </c>
      <c r="R361" s="54" t="s">
        <v>75</v>
      </c>
      <c r="S361" s="481">
        <v>330</v>
      </c>
      <c r="T361" s="54">
        <v>2.4500000000000002</v>
      </c>
      <c r="U361" s="481">
        <v>330</v>
      </c>
      <c r="V361" s="481">
        <v>556</v>
      </c>
      <c r="W361" s="54" t="s">
        <v>148</v>
      </c>
      <c r="X361" s="370"/>
      <c r="Y361" s="371"/>
      <c r="Z361" s="371"/>
      <c r="AA361" s="371"/>
      <c r="AB361" s="371"/>
      <c r="AC361" s="371"/>
    </row>
    <row r="362" spans="1:184" s="382" customFormat="1" ht="12.75" customHeight="1">
      <c r="A362" s="217"/>
      <c r="B362" s="210" t="s">
        <v>350</v>
      </c>
      <c r="C362" s="209">
        <v>7.96</v>
      </c>
      <c r="D362" s="209"/>
      <c r="E362" s="204"/>
      <c r="F362" s="547"/>
      <c r="G362" s="215">
        <v>350</v>
      </c>
      <c r="H362" s="493">
        <v>413</v>
      </c>
      <c r="I362" s="239" t="s">
        <v>96</v>
      </c>
      <c r="J362" s="204" t="s">
        <v>194</v>
      </c>
      <c r="K362" s="204" t="s">
        <v>133</v>
      </c>
      <c r="L362" s="210">
        <v>42.1</v>
      </c>
      <c r="M362" s="209">
        <v>22</v>
      </c>
      <c r="N362" s="204">
        <v>780</v>
      </c>
      <c r="O362" s="209">
        <v>19.399999999999999</v>
      </c>
      <c r="P362" s="204">
        <v>2</v>
      </c>
      <c r="Q362" s="204">
        <v>8</v>
      </c>
      <c r="R362" s="204" t="s">
        <v>75</v>
      </c>
      <c r="S362" s="204">
        <v>260</v>
      </c>
      <c r="T362" s="204">
        <v>2.2400000000000002</v>
      </c>
      <c r="U362" s="493">
        <v>330</v>
      </c>
      <c r="V362" s="493">
        <v>551</v>
      </c>
      <c r="W362" s="209" t="s">
        <v>148</v>
      </c>
      <c r="X362" s="370"/>
      <c r="Y362" s="371"/>
      <c r="Z362" s="371"/>
      <c r="AA362" s="371"/>
      <c r="AB362" s="371"/>
      <c r="AC362" s="371"/>
    </row>
    <row r="363" spans="1:184" s="382" customFormat="1" ht="12.75" customHeight="1">
      <c r="A363" s="217"/>
      <c r="B363" s="210" t="s">
        <v>392</v>
      </c>
      <c r="C363" s="209">
        <v>7.84</v>
      </c>
      <c r="D363" s="209"/>
      <c r="E363" s="204"/>
      <c r="F363" s="547"/>
      <c r="G363" s="215">
        <v>550</v>
      </c>
      <c r="H363" s="493">
        <v>257</v>
      </c>
      <c r="I363" s="215" t="s">
        <v>96</v>
      </c>
      <c r="J363" s="204">
        <v>330</v>
      </c>
      <c r="K363" s="204" t="s">
        <v>133</v>
      </c>
      <c r="L363" s="210">
        <v>43.5</v>
      </c>
      <c r="M363" s="209">
        <v>49</v>
      </c>
      <c r="N363" s="204">
        <v>1120</v>
      </c>
      <c r="O363" s="209">
        <v>20.3</v>
      </c>
      <c r="P363" s="204">
        <v>3</v>
      </c>
      <c r="Q363" s="309">
        <v>8</v>
      </c>
      <c r="R363" s="204">
        <v>1</v>
      </c>
      <c r="S363" s="488">
        <v>400</v>
      </c>
      <c r="T363" s="204">
        <v>2.23</v>
      </c>
      <c r="U363" s="488">
        <v>390</v>
      </c>
      <c r="V363" s="481">
        <v>548</v>
      </c>
      <c r="W363" s="204">
        <v>13</v>
      </c>
      <c r="X363" s="370"/>
      <c r="Y363" s="371"/>
      <c r="Z363" s="371"/>
      <c r="AA363" s="371"/>
      <c r="AB363" s="371"/>
      <c r="AC363" s="371"/>
    </row>
    <row r="364" spans="1:184" s="382" customFormat="1" ht="12.75" customHeight="1">
      <c r="A364" s="259"/>
      <c r="B364" s="210" t="s">
        <v>426</v>
      </c>
      <c r="C364" s="209">
        <v>8.17</v>
      </c>
      <c r="D364" s="209"/>
      <c r="E364" s="204"/>
      <c r="F364" s="547"/>
      <c r="G364" s="204">
        <v>770</v>
      </c>
      <c r="H364" s="486">
        <v>437</v>
      </c>
      <c r="I364" s="245">
        <v>210</v>
      </c>
      <c r="J364" s="204" t="s">
        <v>132</v>
      </c>
      <c r="K364" s="204" t="s">
        <v>133</v>
      </c>
      <c r="L364" s="210">
        <v>38.9</v>
      </c>
      <c r="M364" s="209">
        <v>35</v>
      </c>
      <c r="N364" s="204">
        <v>830</v>
      </c>
      <c r="O364" s="209">
        <v>22.1</v>
      </c>
      <c r="P364" s="204">
        <v>3</v>
      </c>
      <c r="Q364" s="311">
        <v>6</v>
      </c>
      <c r="R364" s="204" t="s">
        <v>75</v>
      </c>
      <c r="S364" s="487">
        <v>370</v>
      </c>
      <c r="T364" s="204">
        <v>2.4300000000000002</v>
      </c>
      <c r="U364" s="493">
        <v>390</v>
      </c>
      <c r="V364" s="493">
        <v>715</v>
      </c>
      <c r="W364" s="209" t="s">
        <v>148</v>
      </c>
      <c r="X364" s="370"/>
      <c r="Y364" s="371"/>
      <c r="Z364" s="371"/>
      <c r="AA364" s="371"/>
      <c r="AB364" s="371"/>
      <c r="AC364" s="371"/>
    </row>
    <row r="365" spans="1:184" s="10" customFormat="1" ht="12.75" customHeight="1">
      <c r="A365" s="217"/>
      <c r="B365" s="208" t="s">
        <v>466</v>
      </c>
      <c r="C365" s="378">
        <v>8.1199999999999992</v>
      </c>
      <c r="D365" s="204"/>
      <c r="E365" s="204"/>
      <c r="F365" s="204"/>
      <c r="G365" s="215">
        <v>600</v>
      </c>
      <c r="H365" s="493">
        <v>421</v>
      </c>
      <c r="I365" s="643">
        <v>120</v>
      </c>
      <c r="J365" s="215" t="s">
        <v>194</v>
      </c>
      <c r="K365" s="215">
        <v>10</v>
      </c>
      <c r="L365" s="210">
        <v>39.200000000000003</v>
      </c>
      <c r="M365" s="215">
        <v>28</v>
      </c>
      <c r="N365" s="215">
        <v>790</v>
      </c>
      <c r="O365" s="215">
        <v>17.399999999999999</v>
      </c>
      <c r="P365" s="215">
        <v>1</v>
      </c>
      <c r="Q365" s="215">
        <v>5</v>
      </c>
      <c r="R365" s="215" t="s">
        <v>75</v>
      </c>
      <c r="S365" s="215">
        <v>250</v>
      </c>
      <c r="T365" s="215">
        <v>1.65</v>
      </c>
      <c r="U365" s="493">
        <v>280</v>
      </c>
      <c r="V365" s="493">
        <v>528</v>
      </c>
      <c r="W365" s="204" t="s">
        <v>148</v>
      </c>
      <c r="X365" s="373"/>
      <c r="Y365" s="371"/>
      <c r="Z365" s="371"/>
      <c r="AA365" s="371"/>
      <c r="AB365" s="371"/>
      <c r="AC365" s="371"/>
      <c r="AD365" s="371"/>
      <c r="AE365" s="371"/>
      <c r="AF365" s="371"/>
      <c r="AG365" s="371"/>
      <c r="AH365" s="371"/>
      <c r="AI365" s="371"/>
      <c r="AJ365" s="371"/>
      <c r="AK365" s="371"/>
      <c r="AL365" s="371"/>
      <c r="AM365" s="371"/>
      <c r="AN365" s="371"/>
      <c r="AO365" s="371"/>
      <c r="AP365" s="371"/>
      <c r="AQ365" s="371"/>
      <c r="AR365" s="371"/>
      <c r="AS365" s="371"/>
      <c r="AT365" s="371"/>
      <c r="AU365" s="371"/>
      <c r="AV365" s="371"/>
      <c r="AW365" s="371"/>
      <c r="AX365" s="371"/>
      <c r="AY365" s="371"/>
      <c r="AZ365" s="371"/>
      <c r="BA365" s="371"/>
      <c r="BB365" s="371"/>
      <c r="BC365" s="371"/>
      <c r="BD365" s="371"/>
      <c r="BE365" s="371"/>
      <c r="BF365" s="371"/>
      <c r="BG365" s="371"/>
      <c r="BH365" s="371"/>
      <c r="BI365" s="371"/>
      <c r="BJ365" s="371"/>
      <c r="BK365" s="371"/>
      <c r="BL365" s="371"/>
      <c r="BM365" s="371"/>
      <c r="BN365" s="371"/>
      <c r="BO365" s="371"/>
      <c r="BP365" s="371"/>
      <c r="BQ365" s="371"/>
      <c r="BR365" s="371"/>
      <c r="BS365" s="371"/>
      <c r="BT365" s="371"/>
      <c r="BU365" s="371"/>
      <c r="BV365" s="371"/>
      <c r="BW365" s="371"/>
      <c r="BX365" s="371"/>
      <c r="BY365" s="371"/>
      <c r="BZ365" s="371"/>
      <c r="CA365" s="371"/>
      <c r="CB365" s="371"/>
      <c r="CC365" s="371"/>
      <c r="CD365" s="371"/>
      <c r="CE365" s="371"/>
      <c r="CF365" s="371"/>
      <c r="CG365" s="371"/>
      <c r="CH365" s="371"/>
      <c r="CI365" s="371"/>
      <c r="CJ365" s="371"/>
      <c r="CK365" s="371"/>
      <c r="CL365" s="371"/>
      <c r="CM365" s="371"/>
      <c r="CN365" s="371"/>
      <c r="CO365" s="371"/>
      <c r="CP365" s="371"/>
      <c r="CQ365" s="371"/>
      <c r="CR365" s="371"/>
      <c r="CS365" s="371"/>
      <c r="CT365" s="371"/>
      <c r="CU365" s="371"/>
      <c r="CV365" s="371"/>
      <c r="CW365" s="371"/>
      <c r="CX365" s="371"/>
      <c r="CY365" s="371"/>
      <c r="CZ365" s="371"/>
      <c r="DA365" s="371"/>
      <c r="DB365" s="371"/>
      <c r="DC365" s="371"/>
      <c r="DD365" s="371"/>
      <c r="DE365" s="371"/>
      <c r="DF365" s="371"/>
      <c r="DG365" s="371"/>
      <c r="DH365" s="371"/>
      <c r="DI365" s="371"/>
      <c r="DJ365" s="371"/>
      <c r="DK365" s="371"/>
      <c r="DL365" s="371"/>
      <c r="DM365" s="371"/>
      <c r="DN365" s="371"/>
      <c r="DO365" s="371"/>
      <c r="DP365" s="371"/>
      <c r="DQ365" s="371"/>
      <c r="DR365" s="371"/>
      <c r="DS365" s="371"/>
      <c r="DT365" s="371"/>
      <c r="DU365" s="371"/>
      <c r="DV365" s="371"/>
      <c r="DW365" s="371"/>
      <c r="DX365" s="371"/>
      <c r="DY365" s="371"/>
      <c r="DZ365" s="371"/>
      <c r="EA365" s="371"/>
      <c r="EB365" s="371"/>
      <c r="EC365" s="371"/>
      <c r="ED365" s="371"/>
      <c r="EE365" s="371"/>
      <c r="EF365" s="371"/>
      <c r="EG365" s="371"/>
      <c r="EH365" s="371"/>
      <c r="EI365" s="371"/>
      <c r="EJ365" s="371"/>
      <c r="EK365" s="371"/>
      <c r="EL365" s="371"/>
      <c r="EM365" s="371"/>
      <c r="EN365" s="371"/>
      <c r="EO365" s="371"/>
      <c r="EP365" s="371"/>
      <c r="EQ365" s="371"/>
      <c r="ER365" s="371"/>
      <c r="ES365" s="371"/>
      <c r="ET365" s="371"/>
      <c r="EU365" s="371"/>
      <c r="EV365" s="371"/>
      <c r="EW365" s="371"/>
      <c r="EX365" s="371"/>
      <c r="EY365" s="371"/>
      <c r="EZ365" s="371"/>
      <c r="FA365" s="371"/>
      <c r="FB365" s="371"/>
      <c r="FC365" s="371"/>
      <c r="FD365" s="371"/>
      <c r="FE365" s="371"/>
      <c r="FF365" s="371"/>
      <c r="FG365" s="371"/>
      <c r="FH365" s="371"/>
      <c r="FI365" s="371"/>
      <c r="FJ365" s="371"/>
      <c r="FK365" s="371"/>
      <c r="FL365" s="371"/>
      <c r="FM365" s="371"/>
      <c r="FN365" s="371"/>
      <c r="FO365" s="371"/>
      <c r="FP365" s="371"/>
      <c r="FQ365" s="371"/>
      <c r="FR365" s="371"/>
      <c r="FS365" s="371"/>
      <c r="FT365" s="371"/>
      <c r="FU365" s="371"/>
      <c r="FV365" s="371"/>
      <c r="FW365" s="371"/>
      <c r="FX365" s="371"/>
      <c r="FY365" s="371"/>
      <c r="FZ365" s="371"/>
      <c r="GA365" s="371"/>
      <c r="GB365" s="371"/>
    </row>
    <row r="366" spans="1:184" s="10" customFormat="1" ht="12.75" customHeight="1">
      <c r="A366" s="298"/>
      <c r="B366" s="210" t="s">
        <v>505</v>
      </c>
      <c r="C366" s="350">
        <v>7.9</v>
      </c>
      <c r="D366" s="209"/>
      <c r="E366" s="204"/>
      <c r="F366" s="204"/>
      <c r="G366" s="378" t="s">
        <v>197</v>
      </c>
      <c r="H366" s="493">
        <v>412</v>
      </c>
      <c r="I366" s="215">
        <v>160</v>
      </c>
      <c r="J366" s="239">
        <v>1100</v>
      </c>
      <c r="K366" s="215" t="s">
        <v>133</v>
      </c>
      <c r="L366" s="210">
        <v>24.7</v>
      </c>
      <c r="M366" s="378">
        <v>23</v>
      </c>
      <c r="N366" s="215">
        <v>770</v>
      </c>
      <c r="O366" s="644">
        <v>14</v>
      </c>
      <c r="P366" s="305">
        <v>1.4</v>
      </c>
      <c r="Q366" s="305">
        <v>4.4000000000000004</v>
      </c>
      <c r="R366" s="305">
        <v>0.3</v>
      </c>
      <c r="S366" s="503">
        <v>330</v>
      </c>
      <c r="T366" s="645">
        <v>1.3</v>
      </c>
      <c r="U366" s="498">
        <v>295</v>
      </c>
      <c r="V366" s="498">
        <v>485</v>
      </c>
      <c r="W366" s="307" t="s">
        <v>75</v>
      </c>
      <c r="X366" s="373"/>
      <c r="Y366" s="371"/>
      <c r="Z366" s="371"/>
      <c r="AA366" s="371"/>
      <c r="AB366" s="371"/>
      <c r="AC366" s="371"/>
      <c r="AD366" s="371"/>
      <c r="AE366" s="371"/>
      <c r="AF366" s="371"/>
      <c r="AG366" s="371"/>
      <c r="AH366" s="371"/>
      <c r="AI366" s="371"/>
      <c r="AJ366" s="371"/>
      <c r="AK366" s="371"/>
      <c r="AL366" s="371"/>
      <c r="AM366" s="371"/>
      <c r="AN366" s="371"/>
      <c r="AO366" s="371"/>
      <c r="AP366" s="371"/>
      <c r="AQ366" s="371"/>
      <c r="AR366" s="371"/>
      <c r="AS366" s="371"/>
      <c r="AT366" s="371"/>
      <c r="AU366" s="371"/>
      <c r="AV366" s="371"/>
      <c r="AW366" s="371"/>
      <c r="AX366" s="371"/>
      <c r="AY366" s="371"/>
      <c r="AZ366" s="371"/>
      <c r="BA366" s="371"/>
      <c r="BB366" s="371"/>
      <c r="BC366" s="371"/>
      <c r="BD366" s="371"/>
      <c r="BE366" s="371"/>
      <c r="BF366" s="371"/>
      <c r="BG366" s="371"/>
      <c r="BH366" s="371"/>
      <c r="BI366" s="371"/>
      <c r="BJ366" s="371"/>
      <c r="BK366" s="371"/>
      <c r="BL366" s="371"/>
      <c r="BM366" s="371"/>
      <c r="BN366" s="371"/>
      <c r="BO366" s="371"/>
      <c r="BP366" s="371"/>
      <c r="BQ366" s="371"/>
      <c r="BR366" s="371"/>
      <c r="BS366" s="371"/>
      <c r="BT366" s="371"/>
      <c r="BU366" s="371"/>
      <c r="BV366" s="371"/>
      <c r="BW366" s="371"/>
      <c r="BX366" s="371"/>
      <c r="BY366" s="371"/>
      <c r="BZ366" s="371"/>
      <c r="CA366" s="371"/>
      <c r="CB366" s="371"/>
      <c r="CC366" s="371"/>
      <c r="CD366" s="371"/>
      <c r="CE366" s="371"/>
      <c r="CF366" s="371"/>
      <c r="CG366" s="371"/>
      <c r="CH366" s="371"/>
      <c r="CI366" s="371"/>
      <c r="CJ366" s="371"/>
      <c r="CK366" s="371"/>
      <c r="CL366" s="371"/>
      <c r="CM366" s="371"/>
      <c r="CN366" s="371"/>
      <c r="CO366" s="371"/>
      <c r="CP366" s="371"/>
      <c r="CQ366" s="371"/>
      <c r="CR366" s="371"/>
      <c r="CS366" s="371"/>
      <c r="CT366" s="371"/>
      <c r="CU366" s="371"/>
      <c r="CV366" s="371"/>
      <c r="CW366" s="371"/>
      <c r="CX366" s="371"/>
      <c r="CY366" s="371"/>
      <c r="CZ366" s="371"/>
      <c r="DA366" s="371"/>
      <c r="DB366" s="371"/>
      <c r="DC366" s="371"/>
      <c r="DD366" s="371"/>
      <c r="DE366" s="371"/>
      <c r="DF366" s="371"/>
      <c r="DG366" s="371"/>
      <c r="DH366" s="371"/>
      <c r="DI366" s="371"/>
      <c r="DJ366" s="371"/>
      <c r="DK366" s="371"/>
      <c r="DL366" s="371"/>
      <c r="DM366" s="371"/>
      <c r="DN366" s="371"/>
      <c r="DO366" s="371"/>
      <c r="DP366" s="371"/>
      <c r="DQ366" s="371"/>
      <c r="DR366" s="371"/>
      <c r="DS366" s="371"/>
      <c r="DT366" s="371"/>
      <c r="DU366" s="371"/>
      <c r="DV366" s="371"/>
      <c r="DW366" s="371"/>
      <c r="DX366" s="371"/>
      <c r="DY366" s="371"/>
      <c r="DZ366" s="371"/>
      <c r="EA366" s="371"/>
      <c r="EB366" s="371"/>
      <c r="EC366" s="371"/>
      <c r="ED366" s="371"/>
      <c r="EE366" s="371"/>
      <c r="EF366" s="371"/>
      <c r="EG366" s="371"/>
      <c r="EH366" s="371"/>
      <c r="EI366" s="371"/>
      <c r="EJ366" s="371"/>
      <c r="EK366" s="371"/>
      <c r="EL366" s="371"/>
      <c r="EM366" s="371"/>
      <c r="EN366" s="371"/>
      <c r="EO366" s="371"/>
      <c r="EP366" s="371"/>
      <c r="EQ366" s="371"/>
      <c r="ER366" s="371"/>
      <c r="ES366" s="371"/>
      <c r="ET366" s="371"/>
      <c r="EU366" s="371"/>
      <c r="EV366" s="371"/>
      <c r="EW366" s="371"/>
      <c r="EX366" s="371"/>
      <c r="EY366" s="371"/>
      <c r="EZ366" s="371"/>
      <c r="FA366" s="371"/>
      <c r="FB366" s="371"/>
      <c r="FC366" s="371"/>
      <c r="FD366" s="371"/>
      <c r="FE366" s="371"/>
      <c r="FF366" s="371"/>
      <c r="FG366" s="371"/>
      <c r="FH366" s="371"/>
      <c r="FI366" s="371"/>
      <c r="FJ366" s="371"/>
      <c r="FK366" s="371"/>
      <c r="FL366" s="371"/>
      <c r="FM366" s="371"/>
      <c r="FN366" s="371"/>
      <c r="FO366" s="371"/>
      <c r="FP366" s="371"/>
      <c r="FQ366" s="371"/>
      <c r="FR366" s="371"/>
      <c r="FS366" s="371"/>
      <c r="FT366" s="371"/>
      <c r="FU366" s="371"/>
      <c r="FV366" s="371"/>
      <c r="FW366" s="371"/>
      <c r="FX366" s="371"/>
      <c r="FY366" s="371"/>
      <c r="FZ366" s="371"/>
      <c r="GA366" s="371"/>
      <c r="GB366" s="371"/>
    </row>
    <row r="367" spans="1:184" s="382" customFormat="1" ht="12.75" customHeight="1">
      <c r="A367" s="602" t="s">
        <v>57</v>
      </c>
      <c r="B367" s="210" t="s">
        <v>198</v>
      </c>
      <c r="C367" s="462">
        <v>7.32</v>
      </c>
      <c r="D367" s="209"/>
      <c r="E367" s="204"/>
      <c r="F367" s="547"/>
      <c r="G367" s="215">
        <v>140</v>
      </c>
      <c r="H367" s="493">
        <v>810</v>
      </c>
      <c r="I367" s="215">
        <v>160</v>
      </c>
      <c r="J367" s="204" t="s">
        <v>197</v>
      </c>
      <c r="K367" s="204">
        <v>11</v>
      </c>
      <c r="L367" s="210">
        <v>37</v>
      </c>
      <c r="M367" s="209" t="s">
        <v>137</v>
      </c>
      <c r="N367" s="204">
        <v>400</v>
      </c>
      <c r="O367" s="209">
        <v>65.400000000000006</v>
      </c>
      <c r="P367" s="204" t="s">
        <v>529</v>
      </c>
      <c r="Q367" s="204" t="s">
        <v>530</v>
      </c>
      <c r="R367" s="204" t="s">
        <v>140</v>
      </c>
      <c r="S367" s="204">
        <v>130</v>
      </c>
      <c r="T367" s="204">
        <v>7.66</v>
      </c>
      <c r="U367" s="493">
        <v>190</v>
      </c>
      <c r="V367" s="481">
        <v>619</v>
      </c>
      <c r="W367" s="204" t="s">
        <v>140</v>
      </c>
      <c r="X367" s="370"/>
      <c r="Y367" s="371"/>
      <c r="Z367" s="371"/>
      <c r="AA367" s="371"/>
      <c r="AB367" s="371"/>
      <c r="AC367" s="371"/>
    </row>
    <row r="368" spans="1:184" s="382" customFormat="1" ht="12.75" customHeight="1">
      <c r="A368" s="217"/>
      <c r="B368" s="210" t="s">
        <v>199</v>
      </c>
      <c r="C368" s="462">
        <v>7.53</v>
      </c>
      <c r="D368" s="209"/>
      <c r="E368" s="204"/>
      <c r="F368" s="547"/>
      <c r="G368" s="215">
        <v>170</v>
      </c>
      <c r="H368" s="493">
        <v>763</v>
      </c>
      <c r="I368" s="215">
        <v>180</v>
      </c>
      <c r="J368" s="204" t="s">
        <v>197</v>
      </c>
      <c r="K368" s="204">
        <v>6</v>
      </c>
      <c r="L368" s="210">
        <v>39.700000000000003</v>
      </c>
      <c r="M368" s="482">
        <v>210</v>
      </c>
      <c r="N368" s="204">
        <v>430</v>
      </c>
      <c r="O368" s="209">
        <v>49.8</v>
      </c>
      <c r="P368" s="204" t="s">
        <v>75</v>
      </c>
      <c r="Q368" s="204">
        <v>5</v>
      </c>
      <c r="R368" s="204">
        <v>6</v>
      </c>
      <c r="S368" s="204">
        <v>210</v>
      </c>
      <c r="T368" s="204">
        <v>4.99</v>
      </c>
      <c r="U368" s="493">
        <v>120</v>
      </c>
      <c r="V368" s="481">
        <v>557</v>
      </c>
      <c r="W368" s="204" t="s">
        <v>148</v>
      </c>
      <c r="X368" s="370"/>
      <c r="Y368" s="371"/>
      <c r="Z368" s="371"/>
      <c r="AA368" s="371"/>
      <c r="AB368" s="371"/>
      <c r="AC368" s="371"/>
    </row>
    <row r="369" spans="1:185" s="382" customFormat="1" ht="12.75" customHeight="1">
      <c r="A369" s="217"/>
      <c r="B369" s="210" t="s">
        <v>158</v>
      </c>
      <c r="C369" s="462">
        <v>7.35</v>
      </c>
      <c r="D369" s="209"/>
      <c r="E369" s="204"/>
      <c r="F369" s="547"/>
      <c r="G369" s="215" t="s">
        <v>132</v>
      </c>
      <c r="H369" s="493">
        <v>783</v>
      </c>
      <c r="I369" s="215">
        <v>250</v>
      </c>
      <c r="J369" s="204" t="s">
        <v>132</v>
      </c>
      <c r="K369" s="204">
        <v>2</v>
      </c>
      <c r="L369" s="210">
        <v>32.9</v>
      </c>
      <c r="M369" s="209" t="s">
        <v>132</v>
      </c>
      <c r="N369" s="204">
        <v>410</v>
      </c>
      <c r="O369" s="209">
        <v>57.2</v>
      </c>
      <c r="P369" s="204" t="s">
        <v>529</v>
      </c>
      <c r="Q369" s="204" t="s">
        <v>530</v>
      </c>
      <c r="R369" s="204" t="s">
        <v>140</v>
      </c>
      <c r="S369" s="493">
        <v>380</v>
      </c>
      <c r="T369" s="204">
        <v>7.07</v>
      </c>
      <c r="U369" s="493">
        <v>310</v>
      </c>
      <c r="V369" s="481">
        <v>509</v>
      </c>
      <c r="W369" s="204" t="s">
        <v>148</v>
      </c>
      <c r="X369" s="370"/>
      <c r="Y369" s="371"/>
      <c r="Z369" s="371"/>
      <c r="AA369" s="371"/>
      <c r="AB369" s="371"/>
      <c r="AC369" s="371"/>
    </row>
    <row r="370" spans="1:185" s="382" customFormat="1" ht="12.75" customHeight="1">
      <c r="A370" s="217"/>
      <c r="B370" s="210" t="s">
        <v>316</v>
      </c>
      <c r="C370" s="462">
        <v>7.69</v>
      </c>
      <c r="D370" s="209" t="e">
        <f>+#REF!/61.02+H370/35.45+L370/96.06/2</f>
        <v>#REF!</v>
      </c>
      <c r="E370" s="204" t="e">
        <f>+I370/1000/17.04+O370/20.04+S370/1000/55.85/2+T370/24.31/2+#REF!/39.1+#REF!/22.99</f>
        <v>#REF!</v>
      </c>
      <c r="F370" s="547"/>
      <c r="G370" s="215" t="s">
        <v>194</v>
      </c>
      <c r="H370" s="493">
        <v>572</v>
      </c>
      <c r="I370" s="215">
        <v>380</v>
      </c>
      <c r="J370" s="204" t="s">
        <v>194</v>
      </c>
      <c r="K370" s="204" t="s">
        <v>133</v>
      </c>
      <c r="L370" s="210">
        <v>34.700000000000003</v>
      </c>
      <c r="M370" s="209">
        <v>44</v>
      </c>
      <c r="N370" s="204">
        <v>570</v>
      </c>
      <c r="O370" s="209">
        <v>60.9</v>
      </c>
      <c r="P370" s="204">
        <v>1</v>
      </c>
      <c r="Q370" s="204">
        <v>7</v>
      </c>
      <c r="R370" s="204">
        <v>3</v>
      </c>
      <c r="S370" s="493">
        <v>440</v>
      </c>
      <c r="T370" s="204">
        <v>7.04</v>
      </c>
      <c r="U370" s="493">
        <v>240</v>
      </c>
      <c r="V370" s="481">
        <v>544</v>
      </c>
      <c r="W370" s="204" t="s">
        <v>148</v>
      </c>
      <c r="X370" s="370"/>
      <c r="Y370" s="371"/>
      <c r="Z370" s="371"/>
      <c r="AA370" s="371"/>
      <c r="AB370" s="371"/>
      <c r="AC370" s="371"/>
    </row>
    <row r="371" spans="1:185" s="382" customFormat="1" ht="12.75" customHeight="1">
      <c r="A371" s="624"/>
      <c r="B371" s="585" t="s">
        <v>350</v>
      </c>
      <c r="C371" s="339" t="s">
        <v>367</v>
      </c>
      <c r="D371" s="339"/>
      <c r="E371" s="340"/>
      <c r="F371" s="565"/>
      <c r="G371" s="340" t="s">
        <v>194</v>
      </c>
      <c r="H371" s="489" t="s">
        <v>369</v>
      </c>
      <c r="I371" s="339" t="s">
        <v>370</v>
      </c>
      <c r="J371" s="340" t="s">
        <v>194</v>
      </c>
      <c r="K371" s="340" t="s">
        <v>133</v>
      </c>
      <c r="L371" s="342" t="s">
        <v>371</v>
      </c>
      <c r="M371" s="339" t="s">
        <v>372</v>
      </c>
      <c r="N371" s="340" t="s">
        <v>375</v>
      </c>
      <c r="O371" s="339" t="s">
        <v>376</v>
      </c>
      <c r="P371" s="340" t="s">
        <v>377</v>
      </c>
      <c r="Q371" s="340" t="s">
        <v>373</v>
      </c>
      <c r="R371" s="340" t="s">
        <v>378</v>
      </c>
      <c r="S371" s="340" t="s">
        <v>379</v>
      </c>
      <c r="T371" s="340" t="s">
        <v>380</v>
      </c>
      <c r="U371" s="496" t="s">
        <v>340</v>
      </c>
      <c r="V371" s="496" t="s">
        <v>382</v>
      </c>
      <c r="W371" s="339" t="s">
        <v>384</v>
      </c>
      <c r="X371" s="370"/>
      <c r="Y371" s="371"/>
      <c r="Z371" s="371"/>
      <c r="AA371" s="371"/>
      <c r="AB371" s="371"/>
      <c r="AC371" s="371"/>
    </row>
    <row r="372" spans="1:185" s="382" customFormat="1" ht="12.75" customHeight="1">
      <c r="A372" s="587"/>
      <c r="B372" s="575" t="s">
        <v>392</v>
      </c>
      <c r="C372" s="588" t="s">
        <v>400</v>
      </c>
      <c r="D372" s="588"/>
      <c r="E372" s="589"/>
      <c r="F372" s="547"/>
      <c r="G372" s="589" t="s">
        <v>401</v>
      </c>
      <c r="H372" s="239">
        <v>214</v>
      </c>
      <c r="I372" s="588" t="s">
        <v>402</v>
      </c>
      <c r="J372" s="589" t="s">
        <v>403</v>
      </c>
      <c r="K372" s="589" t="s">
        <v>133</v>
      </c>
      <c r="L372" s="590" t="s">
        <v>404</v>
      </c>
      <c r="M372" s="588" t="s">
        <v>405</v>
      </c>
      <c r="N372" s="589" t="s">
        <v>406</v>
      </c>
      <c r="O372" s="588" t="s">
        <v>407</v>
      </c>
      <c r="P372" s="589" t="s">
        <v>377</v>
      </c>
      <c r="Q372" s="589" t="s">
        <v>408</v>
      </c>
      <c r="R372" s="589" t="s">
        <v>378</v>
      </c>
      <c r="S372" s="493" t="s">
        <v>409</v>
      </c>
      <c r="T372" s="589" t="s">
        <v>411</v>
      </c>
      <c r="U372" s="493">
        <v>290</v>
      </c>
      <c r="V372" s="488">
        <v>517</v>
      </c>
      <c r="W372" s="588" t="s">
        <v>353</v>
      </c>
      <c r="X372" s="370"/>
      <c r="Y372" s="371"/>
      <c r="Z372" s="371"/>
      <c r="AA372" s="371"/>
      <c r="AB372" s="371"/>
      <c r="AC372" s="371"/>
    </row>
    <row r="373" spans="1:185" s="382" customFormat="1" ht="12.75" customHeight="1">
      <c r="A373" s="587"/>
      <c r="B373" s="551" t="s">
        <v>426</v>
      </c>
      <c r="C373" s="588" t="s">
        <v>432</v>
      </c>
      <c r="D373" s="588"/>
      <c r="E373" s="589"/>
      <c r="F373" s="547"/>
      <c r="G373" s="589" t="s">
        <v>433</v>
      </c>
      <c r="H373" s="486">
        <v>742</v>
      </c>
      <c r="I373" s="588" t="s">
        <v>358</v>
      </c>
      <c r="J373" s="589" t="s">
        <v>132</v>
      </c>
      <c r="K373" s="589" t="s">
        <v>133</v>
      </c>
      <c r="L373" s="590" t="s">
        <v>434</v>
      </c>
      <c r="M373" s="576" t="s">
        <v>368</v>
      </c>
      <c r="N373" s="589" t="s">
        <v>445</v>
      </c>
      <c r="O373" s="588" t="s">
        <v>446</v>
      </c>
      <c r="P373" s="589" t="s">
        <v>439</v>
      </c>
      <c r="Q373" s="589" t="s">
        <v>373</v>
      </c>
      <c r="R373" s="589" t="s">
        <v>410</v>
      </c>
      <c r="S373" s="215">
        <v>230</v>
      </c>
      <c r="T373" s="589" t="s">
        <v>447</v>
      </c>
      <c r="U373" s="493">
        <v>470</v>
      </c>
      <c r="V373" s="488">
        <v>690</v>
      </c>
      <c r="W373" s="588" t="s">
        <v>384</v>
      </c>
      <c r="X373" s="370"/>
      <c r="Y373" s="371"/>
      <c r="Z373" s="371"/>
      <c r="AA373" s="371"/>
      <c r="AB373" s="371"/>
      <c r="AC373" s="371"/>
    </row>
    <row r="374" spans="1:185" s="10" customFormat="1" ht="12.75" customHeight="1">
      <c r="A374" s="356"/>
      <c r="B374" s="574" t="s">
        <v>466</v>
      </c>
      <c r="C374" s="378">
        <v>7.68</v>
      </c>
      <c r="D374" s="204"/>
      <c r="E374" s="204"/>
      <c r="F374" s="204"/>
      <c r="G374" s="215">
        <v>230</v>
      </c>
      <c r="H374" s="493">
        <v>734</v>
      </c>
      <c r="I374" s="549">
        <v>160</v>
      </c>
      <c r="J374" s="215" t="s">
        <v>194</v>
      </c>
      <c r="K374" s="215" t="s">
        <v>133</v>
      </c>
      <c r="L374" s="210">
        <v>21.5</v>
      </c>
      <c r="M374" s="240">
        <v>93</v>
      </c>
      <c r="N374" s="215">
        <v>590</v>
      </c>
      <c r="O374" s="378">
        <v>70.3</v>
      </c>
      <c r="P374" s="215">
        <v>2</v>
      </c>
      <c r="Q374" s="215">
        <v>8</v>
      </c>
      <c r="R374" s="215" t="s">
        <v>75</v>
      </c>
      <c r="S374" s="486">
        <v>450</v>
      </c>
      <c r="T374" s="215">
        <v>8.5500000000000007</v>
      </c>
      <c r="U374" s="493">
        <v>510</v>
      </c>
      <c r="V374" s="488">
        <v>609</v>
      </c>
      <c r="W374" s="204" t="s">
        <v>148</v>
      </c>
      <c r="X374" s="373"/>
      <c r="Y374" s="371"/>
      <c r="Z374" s="371"/>
      <c r="AA374" s="371"/>
      <c r="AB374" s="371"/>
      <c r="AC374" s="371"/>
      <c r="AD374" s="371"/>
      <c r="AE374" s="371"/>
      <c r="AF374" s="371"/>
      <c r="AG374" s="371"/>
      <c r="AH374" s="371"/>
      <c r="AI374" s="371"/>
      <c r="AJ374" s="371"/>
      <c r="AK374" s="371"/>
      <c r="AL374" s="371"/>
      <c r="AM374" s="371"/>
      <c r="AN374" s="371"/>
      <c r="AO374" s="371"/>
      <c r="AP374" s="371"/>
      <c r="AQ374" s="371"/>
      <c r="AR374" s="371"/>
      <c r="AS374" s="371"/>
      <c r="AT374" s="371"/>
      <c r="AU374" s="371"/>
      <c r="AV374" s="371"/>
      <c r="AW374" s="371"/>
      <c r="AX374" s="371"/>
      <c r="AY374" s="371"/>
      <c r="AZ374" s="371"/>
      <c r="BA374" s="371"/>
      <c r="BB374" s="371"/>
      <c r="BC374" s="371"/>
      <c r="BD374" s="371"/>
      <c r="BE374" s="371"/>
      <c r="BF374" s="371"/>
      <c r="BG374" s="371"/>
      <c r="BH374" s="371"/>
      <c r="BI374" s="371"/>
      <c r="BJ374" s="371"/>
      <c r="BK374" s="371"/>
      <c r="BL374" s="371"/>
      <c r="BM374" s="371"/>
      <c r="BN374" s="371"/>
      <c r="BO374" s="371"/>
      <c r="BP374" s="371"/>
      <c r="BQ374" s="371"/>
      <c r="BR374" s="371"/>
      <c r="BS374" s="371"/>
      <c r="BT374" s="371"/>
      <c r="BU374" s="371"/>
      <c r="BV374" s="371"/>
      <c r="BW374" s="371"/>
      <c r="BX374" s="371"/>
      <c r="BY374" s="371"/>
      <c r="BZ374" s="371"/>
      <c r="CA374" s="371"/>
      <c r="CB374" s="371"/>
      <c r="CC374" s="371"/>
      <c r="CD374" s="371"/>
      <c r="CE374" s="371"/>
      <c r="CF374" s="371"/>
      <c r="CG374" s="371"/>
      <c r="CH374" s="371"/>
      <c r="CI374" s="371"/>
      <c r="CJ374" s="371"/>
      <c r="CK374" s="371"/>
      <c r="CL374" s="371"/>
      <c r="CM374" s="371"/>
      <c r="CN374" s="371"/>
      <c r="CO374" s="371"/>
      <c r="CP374" s="371"/>
      <c r="CQ374" s="371"/>
      <c r="CR374" s="371"/>
      <c r="CS374" s="371"/>
      <c r="CT374" s="371"/>
      <c r="CU374" s="371"/>
      <c r="CV374" s="371"/>
      <c r="CW374" s="371"/>
      <c r="CX374" s="371"/>
      <c r="CY374" s="371"/>
      <c r="CZ374" s="371"/>
      <c r="DA374" s="371"/>
      <c r="DB374" s="371"/>
      <c r="DC374" s="371"/>
      <c r="DD374" s="371"/>
      <c r="DE374" s="371"/>
      <c r="DF374" s="371"/>
      <c r="DG374" s="371"/>
      <c r="DH374" s="371"/>
      <c r="DI374" s="371"/>
      <c r="DJ374" s="371"/>
      <c r="DK374" s="371"/>
      <c r="DL374" s="371"/>
      <c r="DM374" s="371"/>
      <c r="DN374" s="371"/>
      <c r="DO374" s="371"/>
      <c r="DP374" s="371"/>
      <c r="DQ374" s="371"/>
      <c r="DR374" s="371"/>
      <c r="DS374" s="371"/>
      <c r="DT374" s="371"/>
      <c r="DU374" s="371"/>
      <c r="DV374" s="371"/>
      <c r="DW374" s="371"/>
      <c r="DX374" s="371"/>
      <c r="DY374" s="371"/>
      <c r="DZ374" s="371"/>
      <c r="EA374" s="371"/>
      <c r="EB374" s="371"/>
      <c r="EC374" s="371"/>
      <c r="ED374" s="371"/>
      <c r="EE374" s="371"/>
      <c r="EF374" s="371"/>
      <c r="EG374" s="371"/>
      <c r="EH374" s="371"/>
      <c r="EI374" s="371"/>
      <c r="EJ374" s="371"/>
      <c r="EK374" s="371"/>
      <c r="EL374" s="371"/>
      <c r="EM374" s="371"/>
      <c r="EN374" s="371"/>
      <c r="EO374" s="371"/>
      <c r="EP374" s="371"/>
      <c r="EQ374" s="371"/>
      <c r="ER374" s="371"/>
      <c r="ES374" s="371"/>
      <c r="ET374" s="371"/>
      <c r="EU374" s="371"/>
      <c r="EV374" s="371"/>
      <c r="EW374" s="371"/>
      <c r="EX374" s="371"/>
      <c r="EY374" s="371"/>
      <c r="EZ374" s="371"/>
      <c r="FA374" s="371"/>
      <c r="FB374" s="371"/>
      <c r="FC374" s="371"/>
      <c r="FD374" s="371"/>
      <c r="FE374" s="371"/>
      <c r="FF374" s="371"/>
      <c r="FG374" s="371"/>
      <c r="FH374" s="371"/>
      <c r="FI374" s="371"/>
      <c r="FJ374" s="371"/>
      <c r="FK374" s="371"/>
      <c r="FL374" s="371"/>
      <c r="FM374" s="371"/>
      <c r="FN374" s="371"/>
      <c r="FO374" s="371"/>
      <c r="FP374" s="371"/>
      <c r="FQ374" s="371"/>
      <c r="FR374" s="371"/>
      <c r="FS374" s="371"/>
      <c r="FT374" s="371"/>
      <c r="FU374" s="371"/>
      <c r="FV374" s="371"/>
      <c r="FW374" s="371"/>
      <c r="FX374" s="371"/>
      <c r="FY374" s="371"/>
      <c r="FZ374" s="371"/>
      <c r="GA374" s="371"/>
      <c r="GB374" s="371"/>
    </row>
    <row r="375" spans="1:185" s="10" customFormat="1" ht="12.75" customHeight="1">
      <c r="A375" s="214"/>
      <c r="B375" s="308" t="s">
        <v>505</v>
      </c>
      <c r="C375" s="215">
        <v>7.78</v>
      </c>
      <c r="D375" s="209"/>
      <c r="E375" s="204"/>
      <c r="F375" s="204"/>
      <c r="G375" s="215" t="s">
        <v>197</v>
      </c>
      <c r="H375" s="493">
        <v>548</v>
      </c>
      <c r="I375" s="588">
        <v>150</v>
      </c>
      <c r="J375" s="239">
        <v>1400</v>
      </c>
      <c r="K375" s="215" t="s">
        <v>133</v>
      </c>
      <c r="L375" s="210">
        <v>30.5</v>
      </c>
      <c r="M375" s="215">
        <v>14</v>
      </c>
      <c r="N375" s="215">
        <v>370</v>
      </c>
      <c r="O375" s="215">
        <v>43.6</v>
      </c>
      <c r="P375" s="215">
        <v>1.4</v>
      </c>
      <c r="Q375" s="215">
        <v>6.4</v>
      </c>
      <c r="R375" s="215">
        <v>0.5</v>
      </c>
      <c r="S375" s="493">
        <v>410</v>
      </c>
      <c r="T375" s="378">
        <v>4.18</v>
      </c>
      <c r="U375" s="493">
        <v>335</v>
      </c>
      <c r="V375" s="493">
        <v>495</v>
      </c>
      <c r="W375" s="215">
        <v>3</v>
      </c>
      <c r="X375" s="373"/>
      <c r="Y375" s="371"/>
      <c r="Z375" s="371"/>
      <c r="AA375" s="371"/>
      <c r="AB375" s="371"/>
      <c r="AC375" s="371"/>
      <c r="AD375" s="371"/>
      <c r="AE375" s="371"/>
      <c r="AF375" s="371"/>
      <c r="AG375" s="371"/>
      <c r="AH375" s="371"/>
      <c r="AI375" s="371"/>
      <c r="AJ375" s="371"/>
      <c r="AK375" s="371"/>
      <c r="AL375" s="371"/>
      <c r="AM375" s="371"/>
      <c r="AN375" s="371"/>
      <c r="AO375" s="371"/>
      <c r="AP375" s="371"/>
      <c r="AQ375" s="371"/>
      <c r="AR375" s="371"/>
      <c r="AS375" s="371"/>
      <c r="AT375" s="371"/>
      <c r="AU375" s="371"/>
      <c r="AV375" s="371"/>
      <c r="AW375" s="371"/>
      <c r="AX375" s="371"/>
      <c r="AY375" s="371"/>
      <c r="AZ375" s="371"/>
      <c r="BA375" s="371"/>
      <c r="BB375" s="371"/>
      <c r="BC375" s="371"/>
      <c r="BD375" s="371"/>
      <c r="BE375" s="371"/>
      <c r="BF375" s="371"/>
      <c r="BG375" s="371"/>
      <c r="BH375" s="371"/>
      <c r="BI375" s="371"/>
      <c r="BJ375" s="371"/>
      <c r="BK375" s="371"/>
      <c r="BL375" s="371"/>
      <c r="BM375" s="371"/>
      <c r="BN375" s="371"/>
      <c r="BO375" s="371"/>
      <c r="BP375" s="371"/>
      <c r="BQ375" s="371"/>
      <c r="BR375" s="371"/>
      <c r="BS375" s="371"/>
      <c r="BT375" s="371"/>
      <c r="BU375" s="371"/>
      <c r="BV375" s="371"/>
      <c r="BW375" s="371"/>
      <c r="BX375" s="371"/>
      <c r="BY375" s="371"/>
      <c r="BZ375" s="371"/>
      <c r="CA375" s="371"/>
      <c r="CB375" s="371"/>
      <c r="CC375" s="371"/>
      <c r="CD375" s="371"/>
      <c r="CE375" s="371"/>
      <c r="CF375" s="371"/>
      <c r="CG375" s="371"/>
      <c r="CH375" s="371"/>
      <c r="CI375" s="371"/>
      <c r="CJ375" s="371"/>
      <c r="CK375" s="371"/>
      <c r="CL375" s="371"/>
      <c r="CM375" s="371"/>
      <c r="CN375" s="371"/>
      <c r="CO375" s="371"/>
      <c r="CP375" s="371"/>
      <c r="CQ375" s="371"/>
      <c r="CR375" s="371"/>
      <c r="CS375" s="371"/>
      <c r="CT375" s="371"/>
      <c r="CU375" s="371"/>
      <c r="CV375" s="371"/>
      <c r="CW375" s="371"/>
      <c r="CX375" s="371"/>
      <c r="CY375" s="371"/>
      <c r="CZ375" s="371"/>
      <c r="DA375" s="371"/>
      <c r="DB375" s="371"/>
      <c r="DC375" s="371"/>
      <c r="DD375" s="371"/>
      <c r="DE375" s="371"/>
      <c r="DF375" s="371"/>
      <c r="DG375" s="371"/>
      <c r="DH375" s="371"/>
      <c r="DI375" s="371"/>
      <c r="DJ375" s="371"/>
      <c r="DK375" s="371"/>
      <c r="DL375" s="371"/>
      <c r="DM375" s="371"/>
      <c r="DN375" s="371"/>
      <c r="DO375" s="371"/>
      <c r="DP375" s="371"/>
      <c r="DQ375" s="371"/>
      <c r="DR375" s="371"/>
      <c r="DS375" s="371"/>
      <c r="DT375" s="371"/>
      <c r="DU375" s="371"/>
      <c r="DV375" s="371"/>
      <c r="DW375" s="371"/>
      <c r="DX375" s="371"/>
      <c r="DY375" s="371"/>
      <c r="DZ375" s="371"/>
      <c r="EA375" s="371"/>
      <c r="EB375" s="371"/>
      <c r="EC375" s="371"/>
      <c r="ED375" s="371"/>
      <c r="EE375" s="371"/>
      <c r="EF375" s="371"/>
      <c r="EG375" s="371"/>
      <c r="EH375" s="371"/>
      <c r="EI375" s="371"/>
      <c r="EJ375" s="371"/>
      <c r="EK375" s="371"/>
      <c r="EL375" s="371"/>
      <c r="EM375" s="371"/>
      <c r="EN375" s="371"/>
      <c r="EO375" s="371"/>
      <c r="EP375" s="371"/>
      <c r="EQ375" s="371"/>
      <c r="ER375" s="371"/>
      <c r="ES375" s="371"/>
      <c r="ET375" s="371"/>
      <c r="EU375" s="371"/>
      <c r="EV375" s="371"/>
      <c r="EW375" s="371"/>
      <c r="EX375" s="371"/>
      <c r="EY375" s="371"/>
      <c r="EZ375" s="371"/>
      <c r="FA375" s="371"/>
      <c r="FB375" s="371"/>
      <c r="FC375" s="371"/>
      <c r="FD375" s="371"/>
      <c r="FE375" s="371"/>
      <c r="FF375" s="371"/>
      <c r="FG375" s="371"/>
      <c r="FH375" s="371"/>
      <c r="FI375" s="371"/>
      <c r="FJ375" s="371"/>
      <c r="FK375" s="371"/>
      <c r="FL375" s="371"/>
      <c r="FM375" s="371"/>
      <c r="FN375" s="371"/>
      <c r="FO375" s="371"/>
      <c r="FP375" s="371"/>
      <c r="FQ375" s="371"/>
      <c r="FR375" s="371"/>
      <c r="FS375" s="371"/>
      <c r="FT375" s="371"/>
      <c r="FU375" s="371"/>
      <c r="FV375" s="371"/>
      <c r="FW375" s="371"/>
      <c r="FX375" s="371"/>
      <c r="FY375" s="371"/>
      <c r="FZ375" s="371"/>
      <c r="GA375" s="371"/>
      <c r="GB375" s="371"/>
    </row>
    <row r="376" spans="1:185" s="452" customFormat="1" ht="6.75" customHeight="1">
      <c r="A376" s="647"/>
      <c r="B376" s="559"/>
      <c r="C376" s="542"/>
      <c r="D376" s="542"/>
      <c r="E376" s="543"/>
      <c r="F376" s="543"/>
      <c r="G376" s="543"/>
      <c r="H376" s="558"/>
      <c r="I376" s="542"/>
      <c r="J376" s="606"/>
      <c r="K376" s="543"/>
      <c r="L376" s="544"/>
      <c r="M376" s="630"/>
      <c r="N376" s="543"/>
      <c r="O376" s="542"/>
      <c r="P376" s="543"/>
      <c r="Q376" s="543"/>
      <c r="R376" s="543"/>
      <c r="S376" s="558"/>
      <c r="T376" s="542"/>
      <c r="U376" s="558"/>
      <c r="V376" s="491"/>
      <c r="W376" s="542"/>
      <c r="X376" s="373"/>
      <c r="Y376" s="451"/>
      <c r="Z376" s="451"/>
      <c r="AA376" s="451"/>
      <c r="AB376" s="451"/>
      <c r="AC376" s="451"/>
      <c r="AD376" s="451"/>
      <c r="AE376" s="451"/>
      <c r="AF376" s="451"/>
      <c r="AG376" s="451"/>
      <c r="AH376" s="451"/>
      <c r="AI376" s="451"/>
      <c r="AJ376" s="451"/>
      <c r="AK376" s="451"/>
      <c r="AL376" s="451"/>
      <c r="AM376" s="451"/>
      <c r="AN376" s="451"/>
      <c r="AO376" s="451"/>
      <c r="AP376" s="451"/>
      <c r="AQ376" s="451"/>
      <c r="AR376" s="451"/>
      <c r="AS376" s="451"/>
      <c r="AT376" s="451"/>
      <c r="AU376" s="451"/>
      <c r="AV376" s="451"/>
      <c r="AW376" s="451"/>
      <c r="AX376" s="451"/>
      <c r="AY376" s="451"/>
      <c r="AZ376" s="451"/>
      <c r="BA376" s="451"/>
      <c r="BB376" s="451"/>
      <c r="BC376" s="451"/>
      <c r="BD376" s="451"/>
      <c r="BE376" s="451"/>
      <c r="BF376" s="451"/>
      <c r="BG376" s="451"/>
      <c r="BH376" s="451"/>
      <c r="BI376" s="451"/>
      <c r="BJ376" s="451"/>
      <c r="BK376" s="451"/>
      <c r="BL376" s="451"/>
      <c r="BM376" s="451"/>
      <c r="BN376" s="451"/>
      <c r="BO376" s="451"/>
      <c r="BP376" s="451"/>
      <c r="BQ376" s="451"/>
      <c r="BR376" s="451"/>
      <c r="BS376" s="451"/>
      <c r="BT376" s="451"/>
      <c r="BU376" s="451"/>
      <c r="BV376" s="451"/>
      <c r="BW376" s="451"/>
      <c r="BX376" s="451"/>
      <c r="BY376" s="451"/>
      <c r="BZ376" s="451"/>
      <c r="CA376" s="451"/>
      <c r="CB376" s="451"/>
      <c r="CC376" s="451"/>
      <c r="CD376" s="451"/>
      <c r="CE376" s="451"/>
      <c r="CF376" s="451"/>
      <c r="CG376" s="451"/>
      <c r="CH376" s="451"/>
      <c r="CI376" s="451"/>
      <c r="CJ376" s="451"/>
      <c r="CK376" s="451"/>
      <c r="CL376" s="451"/>
      <c r="CM376" s="451"/>
      <c r="CN376" s="451"/>
      <c r="CO376" s="451"/>
      <c r="CP376" s="451"/>
      <c r="CQ376" s="451"/>
      <c r="CR376" s="451"/>
      <c r="CS376" s="451"/>
      <c r="CT376" s="451"/>
      <c r="CU376" s="451"/>
      <c r="CV376" s="451"/>
      <c r="CW376" s="451"/>
      <c r="CX376" s="451"/>
      <c r="CY376" s="451"/>
      <c r="CZ376" s="451"/>
      <c r="DA376" s="451"/>
      <c r="DB376" s="451"/>
      <c r="DC376" s="451"/>
      <c r="DD376" s="451"/>
      <c r="DE376" s="451"/>
      <c r="DF376" s="451"/>
      <c r="DG376" s="451"/>
      <c r="DH376" s="451"/>
      <c r="DI376" s="451"/>
      <c r="DJ376" s="451"/>
      <c r="DK376" s="451"/>
      <c r="DL376" s="451"/>
      <c r="DM376" s="451"/>
      <c r="DN376" s="451"/>
      <c r="DO376" s="451"/>
      <c r="DP376" s="451"/>
      <c r="DQ376" s="451"/>
      <c r="DR376" s="451"/>
      <c r="DS376" s="451"/>
      <c r="DT376" s="451"/>
      <c r="DU376" s="451"/>
      <c r="DV376" s="451"/>
      <c r="DW376" s="451"/>
      <c r="DX376" s="451"/>
      <c r="DY376" s="451"/>
      <c r="DZ376" s="451"/>
      <c r="EA376" s="451"/>
      <c r="EB376" s="451"/>
      <c r="EC376" s="451"/>
      <c r="ED376" s="451"/>
      <c r="EE376" s="451"/>
      <c r="EF376" s="451"/>
      <c r="EG376" s="451"/>
      <c r="EH376" s="451"/>
      <c r="EI376" s="451"/>
      <c r="EJ376" s="451"/>
      <c r="EK376" s="451"/>
      <c r="EL376" s="451"/>
      <c r="EM376" s="451"/>
      <c r="EN376" s="451"/>
      <c r="EO376" s="451"/>
      <c r="EP376" s="451"/>
      <c r="EQ376" s="451"/>
      <c r="ER376" s="451"/>
      <c r="ES376" s="451"/>
      <c r="ET376" s="451"/>
      <c r="EU376" s="451"/>
      <c r="EV376" s="451"/>
      <c r="EW376" s="451"/>
      <c r="EX376" s="451"/>
      <c r="EY376" s="451"/>
      <c r="EZ376" s="451"/>
      <c r="FA376" s="451"/>
      <c r="FB376" s="451"/>
      <c r="FC376" s="451"/>
      <c r="FD376" s="451"/>
      <c r="FE376" s="451"/>
      <c r="FF376" s="451"/>
      <c r="FG376" s="451"/>
      <c r="FH376" s="451"/>
      <c r="FI376" s="451"/>
      <c r="FJ376" s="451"/>
      <c r="FK376" s="451"/>
      <c r="FL376" s="451"/>
      <c r="FM376" s="451"/>
      <c r="FN376" s="451"/>
      <c r="FO376" s="451"/>
      <c r="FP376" s="451"/>
      <c r="FQ376" s="451"/>
      <c r="FR376" s="451"/>
      <c r="FS376" s="451"/>
      <c r="FT376" s="451"/>
      <c r="FU376" s="451"/>
      <c r="FV376" s="451"/>
      <c r="FW376" s="451"/>
      <c r="FX376" s="451"/>
      <c r="FY376" s="451"/>
      <c r="FZ376" s="451"/>
      <c r="GA376" s="451"/>
      <c r="GB376" s="451"/>
    </row>
    <row r="377" spans="1:185" s="10" customFormat="1" ht="12.75" customHeight="1">
      <c r="A377" s="60" t="s">
        <v>58</v>
      </c>
      <c r="B377" s="111" t="s">
        <v>196</v>
      </c>
      <c r="C377" s="68">
        <v>7.42</v>
      </c>
      <c r="D377" s="68"/>
      <c r="E377" s="54"/>
      <c r="F377" s="517"/>
      <c r="G377" s="54" t="s">
        <v>195</v>
      </c>
      <c r="H377" s="117">
        <v>60.6</v>
      </c>
      <c r="I377" s="68">
        <v>40</v>
      </c>
      <c r="J377" s="54" t="s">
        <v>195</v>
      </c>
      <c r="K377" s="54">
        <v>10</v>
      </c>
      <c r="L377" s="65">
        <v>25</v>
      </c>
      <c r="M377" s="516">
        <v>1340</v>
      </c>
      <c r="N377" s="54">
        <v>210</v>
      </c>
      <c r="O377" s="68">
        <v>23.7</v>
      </c>
      <c r="P377" s="54">
        <v>3</v>
      </c>
      <c r="Q377" s="54">
        <v>4</v>
      </c>
      <c r="R377" s="54">
        <v>6</v>
      </c>
      <c r="S377" s="480">
        <v>1730</v>
      </c>
      <c r="T377" s="54">
        <v>7.08</v>
      </c>
      <c r="U377" s="481">
        <v>880</v>
      </c>
      <c r="V377" s="54">
        <v>148</v>
      </c>
      <c r="W377" s="68">
        <v>17</v>
      </c>
      <c r="X377" s="373"/>
      <c r="Y377" s="371"/>
      <c r="Z377" s="371"/>
      <c r="AA377" s="371"/>
      <c r="AB377" s="371"/>
      <c r="AC377" s="371"/>
      <c r="AD377" s="371"/>
      <c r="AE377" s="371"/>
      <c r="AF377" s="371"/>
      <c r="AG377" s="371"/>
      <c r="AH377" s="371"/>
      <c r="AI377" s="371"/>
      <c r="AJ377" s="371"/>
      <c r="AK377" s="371"/>
      <c r="AL377" s="371"/>
      <c r="AM377" s="371"/>
      <c r="AN377" s="371"/>
      <c r="AO377" s="371"/>
      <c r="AP377" s="371"/>
      <c r="AQ377" s="371"/>
      <c r="AR377" s="371"/>
      <c r="AS377" s="371"/>
      <c r="AT377" s="371"/>
      <c r="AU377" s="371"/>
      <c r="AV377" s="371"/>
      <c r="AW377" s="371"/>
      <c r="AX377" s="371"/>
      <c r="AY377" s="371"/>
      <c r="AZ377" s="371"/>
      <c r="BA377" s="371"/>
      <c r="BB377" s="371"/>
      <c r="BC377" s="371"/>
      <c r="BD377" s="371"/>
      <c r="BE377" s="371"/>
      <c r="BF377" s="371"/>
      <c r="BG377" s="371"/>
      <c r="BH377" s="371"/>
      <c r="BI377" s="371"/>
      <c r="BJ377" s="371"/>
      <c r="BK377" s="371"/>
      <c r="BL377" s="371"/>
      <c r="BM377" s="371"/>
      <c r="BN377" s="371"/>
      <c r="BO377" s="371"/>
      <c r="BP377" s="371"/>
      <c r="BQ377" s="371"/>
      <c r="BR377" s="371"/>
      <c r="BS377" s="371"/>
      <c r="BT377" s="371"/>
      <c r="BU377" s="371"/>
      <c r="BV377" s="371"/>
      <c r="BW377" s="371"/>
      <c r="BX377" s="371"/>
      <c r="BY377" s="371"/>
      <c r="BZ377" s="371"/>
      <c r="CA377" s="371"/>
      <c r="CB377" s="371"/>
      <c r="CC377" s="371"/>
      <c r="CD377" s="371"/>
      <c r="CE377" s="371"/>
      <c r="CF377" s="371"/>
      <c r="CG377" s="371"/>
      <c r="CH377" s="371"/>
      <c r="CI377" s="371"/>
      <c r="CJ377" s="371"/>
      <c r="CK377" s="371"/>
      <c r="CL377" s="371"/>
      <c r="CM377" s="371"/>
      <c r="CN377" s="371"/>
      <c r="CO377" s="371"/>
      <c r="CP377" s="371"/>
      <c r="CQ377" s="371"/>
      <c r="CR377" s="371"/>
      <c r="CS377" s="371"/>
      <c r="CT377" s="371"/>
      <c r="CU377" s="371"/>
      <c r="CV377" s="371"/>
      <c r="CW377" s="371"/>
      <c r="CX377" s="371"/>
      <c r="CY377" s="371"/>
      <c r="CZ377" s="371"/>
      <c r="DA377" s="371"/>
      <c r="DB377" s="371"/>
      <c r="DC377" s="371"/>
      <c r="DD377" s="371"/>
      <c r="DE377" s="371"/>
      <c r="DF377" s="371"/>
      <c r="DG377" s="371"/>
      <c r="DH377" s="371"/>
      <c r="DI377" s="371"/>
      <c r="DJ377" s="371"/>
      <c r="DK377" s="371"/>
      <c r="DL377" s="371"/>
      <c r="DM377" s="371"/>
      <c r="DN377" s="371"/>
      <c r="DO377" s="371"/>
      <c r="DP377" s="371"/>
      <c r="DQ377" s="371"/>
      <c r="DR377" s="371"/>
      <c r="DS377" s="371"/>
      <c r="DT377" s="371"/>
      <c r="DU377" s="371"/>
      <c r="DV377" s="371"/>
      <c r="DW377" s="371"/>
      <c r="DX377" s="371"/>
      <c r="DY377" s="371"/>
      <c r="DZ377" s="371"/>
      <c r="EA377" s="371"/>
      <c r="EB377" s="371"/>
      <c r="EC377" s="371"/>
      <c r="ED377" s="371"/>
      <c r="EE377" s="371"/>
      <c r="EF377" s="371"/>
      <c r="EG377" s="371"/>
      <c r="EH377" s="371"/>
      <c r="EI377" s="371"/>
      <c r="EJ377" s="371"/>
      <c r="EK377" s="371"/>
      <c r="EL377" s="371"/>
      <c r="EM377" s="371"/>
      <c r="EN377" s="371"/>
      <c r="EO377" s="371"/>
      <c r="EP377" s="371"/>
      <c r="EQ377" s="371"/>
      <c r="ER377" s="371"/>
      <c r="ES377" s="371"/>
      <c r="ET377" s="371"/>
      <c r="EU377" s="371"/>
      <c r="EV377" s="371"/>
      <c r="EW377" s="371"/>
      <c r="EX377" s="371"/>
      <c r="EY377" s="371"/>
      <c r="EZ377" s="371"/>
      <c r="FA377" s="371"/>
      <c r="FB377" s="371"/>
      <c r="FC377" s="371"/>
      <c r="FD377" s="371"/>
      <c r="FE377" s="371"/>
      <c r="FF377" s="371"/>
      <c r="FG377" s="371"/>
      <c r="FH377" s="371"/>
      <c r="FI377" s="371"/>
      <c r="FJ377" s="371"/>
      <c r="FK377" s="371"/>
      <c r="FL377" s="371"/>
      <c r="FM377" s="371"/>
      <c r="FN377" s="371"/>
      <c r="FO377" s="371"/>
      <c r="FP377" s="371"/>
    </row>
    <row r="378" spans="1:185" s="10" customFormat="1" ht="12.75" customHeight="1">
      <c r="A378" s="84"/>
      <c r="B378" s="111" t="s">
        <v>213</v>
      </c>
      <c r="C378" s="68">
        <v>7.42</v>
      </c>
      <c r="D378" s="209"/>
      <c r="E378" s="204"/>
      <c r="F378" s="547"/>
      <c r="G378" s="54">
        <v>140</v>
      </c>
      <c r="H378" s="117">
        <v>58.1</v>
      </c>
      <c r="I378" s="68">
        <v>30</v>
      </c>
      <c r="J378" s="54" t="s">
        <v>195</v>
      </c>
      <c r="K378" s="54">
        <v>4</v>
      </c>
      <c r="L378" s="65">
        <v>20.100000000000001</v>
      </c>
      <c r="M378" s="68" t="s">
        <v>137</v>
      </c>
      <c r="N378" s="54">
        <v>190</v>
      </c>
      <c r="O378" s="68">
        <v>25.9</v>
      </c>
      <c r="P378" s="54" t="s">
        <v>529</v>
      </c>
      <c r="Q378" s="54" t="s">
        <v>530</v>
      </c>
      <c r="R378" s="54" t="s">
        <v>140</v>
      </c>
      <c r="S378" s="54">
        <v>160</v>
      </c>
      <c r="T378" s="54">
        <v>6.98</v>
      </c>
      <c r="U378" s="481">
        <v>550</v>
      </c>
      <c r="V378" s="54">
        <v>166</v>
      </c>
      <c r="W378" s="54" t="s">
        <v>140</v>
      </c>
      <c r="X378" s="373"/>
      <c r="Y378" s="371"/>
      <c r="Z378" s="371"/>
      <c r="AA378" s="371"/>
      <c r="AB378" s="371"/>
      <c r="AC378" s="371"/>
      <c r="AD378" s="371"/>
      <c r="AE378" s="371"/>
      <c r="AF378" s="371"/>
      <c r="AG378" s="371"/>
      <c r="AH378" s="371"/>
      <c r="AI378" s="371"/>
      <c r="AJ378" s="371"/>
      <c r="AK378" s="371"/>
      <c r="AL378" s="371"/>
      <c r="AM378" s="371"/>
      <c r="AN378" s="371"/>
      <c r="AO378" s="371"/>
      <c r="AP378" s="371"/>
      <c r="AQ378" s="371"/>
      <c r="AR378" s="371"/>
      <c r="AS378" s="371"/>
      <c r="AT378" s="371"/>
      <c r="AU378" s="371"/>
      <c r="AV378" s="371"/>
      <c r="AW378" s="371"/>
      <c r="AX378" s="371"/>
      <c r="AY378" s="371"/>
      <c r="AZ378" s="371"/>
      <c r="BA378" s="371"/>
      <c r="BB378" s="371"/>
      <c r="BC378" s="371"/>
      <c r="BD378" s="371"/>
      <c r="BE378" s="371"/>
      <c r="BF378" s="371"/>
      <c r="BG378" s="371"/>
      <c r="BH378" s="371"/>
      <c r="BI378" s="371"/>
      <c r="BJ378" s="371"/>
      <c r="BK378" s="371"/>
      <c r="BL378" s="371"/>
      <c r="BM378" s="371"/>
      <c r="BN378" s="371"/>
      <c r="BO378" s="371"/>
      <c r="BP378" s="371"/>
      <c r="BQ378" s="371"/>
      <c r="BR378" s="371"/>
      <c r="BS378" s="371"/>
      <c r="BT378" s="371"/>
      <c r="BU378" s="371"/>
      <c r="BV378" s="371"/>
      <c r="BW378" s="371"/>
      <c r="BX378" s="371"/>
      <c r="BY378" s="371"/>
      <c r="BZ378" s="371"/>
      <c r="CA378" s="371"/>
      <c r="CB378" s="371"/>
      <c r="CC378" s="371"/>
      <c r="CD378" s="371"/>
      <c r="CE378" s="371"/>
      <c r="CF378" s="371"/>
      <c r="CG378" s="371"/>
      <c r="CH378" s="371"/>
      <c r="CI378" s="371"/>
      <c r="CJ378" s="371"/>
      <c r="CK378" s="371"/>
      <c r="CL378" s="371"/>
      <c r="CM378" s="371"/>
      <c r="CN378" s="371"/>
      <c r="CO378" s="371"/>
      <c r="CP378" s="371"/>
      <c r="CQ378" s="371"/>
      <c r="CR378" s="371"/>
      <c r="CS378" s="371"/>
      <c r="CT378" s="371"/>
      <c r="CU378" s="371"/>
      <c r="CV378" s="371"/>
      <c r="CW378" s="371"/>
      <c r="CX378" s="371"/>
      <c r="CY378" s="371"/>
      <c r="CZ378" s="371"/>
      <c r="DA378" s="371"/>
      <c r="DB378" s="371"/>
      <c r="DC378" s="371"/>
      <c r="DD378" s="371"/>
      <c r="DE378" s="371"/>
      <c r="DF378" s="371"/>
      <c r="DG378" s="371"/>
      <c r="DH378" s="371"/>
      <c r="DI378" s="371"/>
      <c r="DJ378" s="371"/>
      <c r="DK378" s="371"/>
      <c r="DL378" s="371"/>
      <c r="DM378" s="371"/>
      <c r="DN378" s="371"/>
      <c r="DO378" s="371"/>
      <c r="DP378" s="371"/>
      <c r="DQ378" s="371"/>
      <c r="DR378" s="371"/>
      <c r="DS378" s="371"/>
      <c r="DT378" s="371"/>
      <c r="DU378" s="371"/>
      <c r="DV378" s="371"/>
      <c r="DW378" s="371"/>
      <c r="DX378" s="371"/>
      <c r="DY378" s="371"/>
      <c r="DZ378" s="371"/>
      <c r="EA378" s="371"/>
      <c r="EB378" s="371"/>
      <c r="EC378" s="371"/>
      <c r="ED378" s="371"/>
      <c r="EE378" s="371"/>
      <c r="EF378" s="371"/>
      <c r="EG378" s="371"/>
      <c r="EH378" s="371"/>
      <c r="EI378" s="371"/>
      <c r="EJ378" s="371"/>
      <c r="EK378" s="371"/>
      <c r="EL378" s="371"/>
      <c r="EM378" s="371"/>
      <c r="EN378" s="371"/>
      <c r="EO378" s="371"/>
      <c r="EP378" s="371"/>
      <c r="EQ378" s="371"/>
      <c r="ER378" s="371"/>
      <c r="ES378" s="371"/>
      <c r="ET378" s="371"/>
      <c r="EU378" s="371"/>
      <c r="EV378" s="371"/>
      <c r="EW378" s="371"/>
      <c r="EX378" s="371"/>
      <c r="EY378" s="371"/>
      <c r="EZ378" s="371"/>
      <c r="FA378" s="371"/>
      <c r="FB378" s="371"/>
      <c r="FC378" s="371"/>
      <c r="FD378" s="371"/>
      <c r="FE378" s="371"/>
      <c r="FF378" s="371"/>
      <c r="FG378" s="371"/>
      <c r="FH378" s="371"/>
      <c r="FI378" s="371"/>
      <c r="FJ378" s="371"/>
      <c r="FK378" s="371"/>
      <c r="FL378" s="371"/>
      <c r="FM378" s="371"/>
      <c r="FN378" s="371"/>
      <c r="FO378" s="371"/>
      <c r="FP378" s="371"/>
    </row>
    <row r="379" spans="1:185" s="10" customFormat="1" ht="12.75" customHeight="1">
      <c r="A379" s="84"/>
      <c r="B379" s="111" t="s">
        <v>199</v>
      </c>
      <c r="C379" s="68">
        <v>7.17</v>
      </c>
      <c r="D379" s="68"/>
      <c r="E379" s="54"/>
      <c r="F379" s="517"/>
      <c r="G379" s="54">
        <v>100</v>
      </c>
      <c r="H379" s="117">
        <v>60.8</v>
      </c>
      <c r="I379" s="68">
        <v>70</v>
      </c>
      <c r="J379" s="54" t="s">
        <v>132</v>
      </c>
      <c r="K379" s="54" t="s">
        <v>133</v>
      </c>
      <c r="L379" s="65">
        <v>18.600000000000001</v>
      </c>
      <c r="M379" s="68">
        <v>41</v>
      </c>
      <c r="N379" s="54">
        <v>180</v>
      </c>
      <c r="O379" s="68">
        <v>20.7</v>
      </c>
      <c r="P379" s="54" t="s">
        <v>75</v>
      </c>
      <c r="Q379" s="54">
        <v>2</v>
      </c>
      <c r="R379" s="54" t="s">
        <v>75</v>
      </c>
      <c r="S379" s="54">
        <v>210</v>
      </c>
      <c r="T379" s="54">
        <v>6.15</v>
      </c>
      <c r="U379" s="481">
        <v>580</v>
      </c>
      <c r="V379" s="54">
        <v>129</v>
      </c>
      <c r="W379" s="54">
        <v>8</v>
      </c>
      <c r="X379" s="373"/>
      <c r="Y379" s="371"/>
      <c r="Z379" s="371"/>
      <c r="AA379" s="371"/>
      <c r="AB379" s="371"/>
      <c r="AC379" s="371"/>
      <c r="AD379" s="371"/>
      <c r="AE379" s="371"/>
      <c r="AF379" s="371"/>
      <c r="AG379" s="371"/>
      <c r="AH379" s="371"/>
      <c r="AI379" s="371"/>
      <c r="AJ379" s="371"/>
      <c r="AK379" s="371"/>
      <c r="AL379" s="371"/>
      <c r="AM379" s="371"/>
      <c r="AN379" s="371"/>
      <c r="AO379" s="371"/>
      <c r="AP379" s="371"/>
      <c r="AQ379" s="371"/>
      <c r="AR379" s="371"/>
      <c r="AS379" s="371"/>
      <c r="AT379" s="371"/>
      <c r="AU379" s="371"/>
      <c r="AV379" s="371"/>
      <c r="AW379" s="371"/>
      <c r="AX379" s="371"/>
      <c r="AY379" s="371"/>
      <c r="AZ379" s="371"/>
      <c r="BA379" s="371"/>
      <c r="BB379" s="371"/>
      <c r="BC379" s="371"/>
      <c r="BD379" s="371"/>
      <c r="BE379" s="371"/>
      <c r="BF379" s="371"/>
      <c r="BG379" s="371"/>
      <c r="BH379" s="371"/>
      <c r="BI379" s="371"/>
      <c r="BJ379" s="371"/>
      <c r="BK379" s="371"/>
      <c r="BL379" s="371"/>
      <c r="BM379" s="371"/>
      <c r="BN379" s="371"/>
      <c r="BO379" s="371"/>
      <c r="BP379" s="371"/>
      <c r="BQ379" s="371"/>
      <c r="BR379" s="371"/>
      <c r="BS379" s="371"/>
      <c r="BT379" s="371"/>
      <c r="BU379" s="371"/>
      <c r="BV379" s="371"/>
      <c r="BW379" s="371"/>
      <c r="BX379" s="371"/>
      <c r="BY379" s="371"/>
      <c r="BZ379" s="371"/>
      <c r="CA379" s="371"/>
      <c r="CB379" s="371"/>
      <c r="CC379" s="371"/>
      <c r="CD379" s="371"/>
      <c r="CE379" s="371"/>
      <c r="CF379" s="371"/>
      <c r="CG379" s="371"/>
      <c r="CH379" s="371"/>
      <c r="CI379" s="371"/>
      <c r="CJ379" s="371"/>
      <c r="CK379" s="371"/>
      <c r="CL379" s="371"/>
      <c r="CM379" s="371"/>
      <c r="CN379" s="371"/>
      <c r="CO379" s="371"/>
      <c r="CP379" s="371"/>
      <c r="CQ379" s="371"/>
      <c r="CR379" s="371"/>
      <c r="CS379" s="371"/>
      <c r="CT379" s="371"/>
      <c r="CU379" s="371"/>
      <c r="CV379" s="371"/>
      <c r="CW379" s="371"/>
      <c r="CX379" s="371"/>
      <c r="CY379" s="371"/>
      <c r="CZ379" s="371"/>
      <c r="DA379" s="371"/>
      <c r="DB379" s="371"/>
      <c r="DC379" s="371"/>
      <c r="DD379" s="371"/>
      <c r="DE379" s="371"/>
      <c r="DF379" s="371"/>
      <c r="DG379" s="371"/>
      <c r="DH379" s="371"/>
      <c r="DI379" s="371"/>
      <c r="DJ379" s="371"/>
      <c r="DK379" s="371"/>
      <c r="DL379" s="371"/>
      <c r="DM379" s="371"/>
      <c r="DN379" s="371"/>
      <c r="DO379" s="371"/>
      <c r="DP379" s="371"/>
      <c r="DQ379" s="371"/>
      <c r="DR379" s="371"/>
      <c r="DS379" s="371"/>
      <c r="DT379" s="371"/>
      <c r="DU379" s="371"/>
      <c r="DV379" s="371"/>
      <c r="DW379" s="371"/>
      <c r="DX379" s="371"/>
      <c r="DY379" s="371"/>
      <c r="DZ379" s="371"/>
      <c r="EA379" s="371"/>
      <c r="EB379" s="371"/>
      <c r="EC379" s="371"/>
      <c r="ED379" s="371"/>
      <c r="EE379" s="371"/>
      <c r="EF379" s="371"/>
      <c r="EG379" s="371"/>
      <c r="EH379" s="371"/>
      <c r="EI379" s="371"/>
      <c r="EJ379" s="371"/>
      <c r="EK379" s="371"/>
      <c r="EL379" s="371"/>
      <c r="EM379" s="371"/>
      <c r="EN379" s="371"/>
      <c r="EO379" s="371"/>
      <c r="EP379" s="371"/>
      <c r="EQ379" s="371"/>
      <c r="ER379" s="371"/>
      <c r="ES379" s="371"/>
      <c r="ET379" s="371"/>
      <c r="EU379" s="371"/>
      <c r="EV379" s="371"/>
      <c r="EW379" s="371"/>
      <c r="EX379" s="371"/>
      <c r="EY379" s="371"/>
      <c r="EZ379" s="371"/>
      <c r="FA379" s="371"/>
      <c r="FB379" s="371"/>
      <c r="FC379" s="371"/>
      <c r="FD379" s="371"/>
      <c r="FE379" s="371"/>
      <c r="FF379" s="371"/>
      <c r="FG379" s="371"/>
      <c r="FH379" s="371"/>
      <c r="FI379" s="371"/>
      <c r="FJ379" s="371"/>
      <c r="FK379" s="371"/>
      <c r="FL379" s="371"/>
      <c r="FM379" s="371"/>
      <c r="FN379" s="371"/>
      <c r="FO379" s="371"/>
      <c r="FP379" s="371"/>
    </row>
    <row r="380" spans="1:185" s="10" customFormat="1" ht="12.75" customHeight="1">
      <c r="A380" s="259"/>
      <c r="B380" s="112" t="s">
        <v>155</v>
      </c>
      <c r="C380" s="595">
        <v>7.75</v>
      </c>
      <c r="D380" s="648"/>
      <c r="E380" s="648"/>
      <c r="F380" s="649"/>
      <c r="G380" s="519" t="s">
        <v>132</v>
      </c>
      <c r="H380" s="129">
        <v>62.6</v>
      </c>
      <c r="I380" s="595">
        <v>50</v>
      </c>
      <c r="J380" s="519" t="s">
        <v>132</v>
      </c>
      <c r="K380" s="129">
        <v>4</v>
      </c>
      <c r="L380" s="521">
        <v>18.399999999999999</v>
      </c>
      <c r="M380" s="128" t="s">
        <v>132</v>
      </c>
      <c r="N380" s="129">
        <v>180</v>
      </c>
      <c r="O380" s="595">
        <v>20.6</v>
      </c>
      <c r="P380" s="129" t="s">
        <v>529</v>
      </c>
      <c r="Q380" s="519" t="s">
        <v>530</v>
      </c>
      <c r="R380" s="129" t="s">
        <v>140</v>
      </c>
      <c r="S380" s="129">
        <v>160</v>
      </c>
      <c r="T380" s="129">
        <v>6.57</v>
      </c>
      <c r="U380" s="483">
        <v>460</v>
      </c>
      <c r="V380" s="202">
        <v>169</v>
      </c>
      <c r="W380" s="519" t="s">
        <v>148</v>
      </c>
      <c r="X380" s="370"/>
      <c r="Y380" s="371"/>
      <c r="Z380" s="371"/>
      <c r="AA380" s="371"/>
      <c r="AB380" s="371"/>
      <c r="AC380" s="371"/>
      <c r="AD380" s="371"/>
      <c r="AE380" s="371"/>
      <c r="AF380" s="371"/>
      <c r="AG380" s="371"/>
      <c r="AH380" s="371"/>
      <c r="AI380" s="371"/>
      <c r="AJ380" s="371"/>
      <c r="AK380" s="371"/>
      <c r="AL380" s="371"/>
      <c r="AM380" s="371"/>
      <c r="AN380" s="371"/>
      <c r="AO380" s="371"/>
      <c r="AP380" s="371"/>
      <c r="AQ380" s="371"/>
      <c r="AR380" s="371"/>
      <c r="AS380" s="371"/>
      <c r="AT380" s="371"/>
      <c r="AU380" s="371"/>
      <c r="AV380" s="371"/>
      <c r="AW380" s="371"/>
      <c r="AX380" s="371"/>
      <c r="AY380" s="371"/>
      <c r="AZ380" s="371"/>
      <c r="BA380" s="371"/>
      <c r="BB380" s="371"/>
      <c r="BC380" s="371"/>
      <c r="BD380" s="371"/>
      <c r="BE380" s="371"/>
      <c r="BF380" s="371"/>
      <c r="BG380" s="371"/>
      <c r="BH380" s="371"/>
      <c r="BI380" s="371"/>
      <c r="BJ380" s="371"/>
      <c r="BK380" s="371"/>
      <c r="BL380" s="371"/>
      <c r="BM380" s="371"/>
      <c r="BN380" s="371"/>
      <c r="BO380" s="371"/>
      <c r="BP380" s="371"/>
      <c r="BQ380" s="371"/>
      <c r="BR380" s="371"/>
      <c r="BS380" s="371"/>
      <c r="BT380" s="371"/>
      <c r="BU380" s="371"/>
      <c r="BV380" s="371"/>
      <c r="BW380" s="371"/>
      <c r="BX380" s="371"/>
      <c r="BY380" s="371"/>
      <c r="BZ380" s="371"/>
      <c r="CA380" s="371"/>
      <c r="CB380" s="371"/>
      <c r="CC380" s="371"/>
      <c r="CD380" s="371"/>
      <c r="CE380" s="371"/>
      <c r="CF380" s="371"/>
      <c r="CG380" s="371"/>
      <c r="CH380" s="371"/>
      <c r="CI380" s="371"/>
      <c r="CJ380" s="371"/>
      <c r="CK380" s="371"/>
      <c r="CL380" s="371"/>
      <c r="CM380" s="371"/>
      <c r="CN380" s="371"/>
      <c r="CO380" s="371"/>
      <c r="CP380" s="371"/>
      <c r="CQ380" s="371"/>
      <c r="CR380" s="371"/>
      <c r="CS380" s="371"/>
      <c r="CT380" s="371"/>
      <c r="CU380" s="371"/>
      <c r="CV380" s="371"/>
      <c r="CW380" s="371"/>
      <c r="CX380" s="371"/>
      <c r="CY380" s="371"/>
      <c r="CZ380" s="371"/>
      <c r="DA380" s="371"/>
      <c r="DB380" s="371"/>
      <c r="DC380" s="371"/>
      <c r="DD380" s="371"/>
      <c r="DE380" s="371"/>
      <c r="DF380" s="371"/>
      <c r="DG380" s="371"/>
      <c r="DH380" s="371"/>
      <c r="DI380" s="371"/>
      <c r="DJ380" s="371"/>
      <c r="DK380" s="371"/>
      <c r="DL380" s="371"/>
      <c r="DM380" s="371"/>
      <c r="DN380" s="371"/>
      <c r="DO380" s="371"/>
      <c r="DP380" s="371"/>
      <c r="DQ380" s="371"/>
      <c r="DR380" s="371"/>
      <c r="DS380" s="371"/>
      <c r="DT380" s="371"/>
      <c r="DU380" s="371"/>
      <c r="DV380" s="371"/>
      <c r="DW380" s="371"/>
      <c r="DX380" s="371"/>
      <c r="DY380" s="371"/>
      <c r="DZ380" s="371"/>
      <c r="EA380" s="371"/>
      <c r="EB380" s="371"/>
      <c r="EC380" s="371"/>
      <c r="ED380" s="371"/>
      <c r="EE380" s="371"/>
      <c r="EF380" s="371"/>
      <c r="EG380" s="371"/>
      <c r="EH380" s="371"/>
      <c r="EI380" s="371"/>
      <c r="EJ380" s="371"/>
      <c r="EK380" s="371"/>
      <c r="EL380" s="371"/>
      <c r="EM380" s="371"/>
      <c r="EN380" s="371"/>
      <c r="EO380" s="371"/>
      <c r="EP380" s="371"/>
      <c r="EQ380" s="371"/>
      <c r="ER380" s="371"/>
      <c r="ES380" s="371"/>
      <c r="ET380" s="371"/>
      <c r="EU380" s="371"/>
      <c r="EV380" s="371"/>
      <c r="EW380" s="371"/>
      <c r="EX380" s="371"/>
      <c r="EY380" s="371"/>
      <c r="EZ380" s="371"/>
      <c r="FA380" s="371"/>
      <c r="FB380" s="371"/>
      <c r="FC380" s="371"/>
      <c r="FD380" s="371"/>
      <c r="FE380" s="371"/>
      <c r="FF380" s="371"/>
      <c r="FG380" s="371"/>
      <c r="FH380" s="371"/>
      <c r="FI380" s="371"/>
      <c r="FJ380" s="371"/>
      <c r="FK380" s="371"/>
      <c r="FL380" s="371"/>
      <c r="FM380" s="371"/>
      <c r="FN380" s="371"/>
      <c r="FO380" s="371"/>
      <c r="FP380" s="371"/>
      <c r="FQ380" s="371"/>
      <c r="FR380" s="371"/>
      <c r="FS380" s="371"/>
      <c r="FT380" s="371"/>
      <c r="FU380" s="371"/>
      <c r="FV380" s="371"/>
      <c r="FW380" s="371"/>
      <c r="FX380" s="371"/>
      <c r="FY380" s="371"/>
      <c r="FZ380" s="371"/>
      <c r="GA380" s="371"/>
      <c r="GB380" s="371"/>
      <c r="GC380" s="371"/>
    </row>
    <row r="381" spans="1:185" s="382" customFormat="1" ht="12.75" customHeight="1">
      <c r="A381" s="84"/>
      <c r="B381" s="111" t="s">
        <v>316</v>
      </c>
      <c r="C381" s="68">
        <v>7.83</v>
      </c>
      <c r="D381" s="68" t="e">
        <f>+#REF!/61.02+H381/35.45+L381/96.06/2</f>
        <v>#REF!</v>
      </c>
      <c r="E381" s="54" t="e">
        <f>+I381/1000/17.04+O381/20.04+S381/1000/55.85/2+T381/24.31/2+#REF!/39.1+#REF!/22.99</f>
        <v>#REF!</v>
      </c>
      <c r="F381" s="157"/>
      <c r="G381" s="54">
        <v>150</v>
      </c>
      <c r="H381" s="117">
        <v>66.099999999999994</v>
      </c>
      <c r="I381" s="68">
        <v>70</v>
      </c>
      <c r="J381" s="54" t="s">
        <v>132</v>
      </c>
      <c r="K381" s="54" t="s">
        <v>133</v>
      </c>
      <c r="L381" s="65">
        <v>17.7</v>
      </c>
      <c r="M381" s="54">
        <v>51</v>
      </c>
      <c r="N381" s="54">
        <v>280</v>
      </c>
      <c r="O381" s="68">
        <v>23.8</v>
      </c>
      <c r="P381" s="54" t="s">
        <v>75</v>
      </c>
      <c r="Q381" s="54">
        <v>2</v>
      </c>
      <c r="R381" s="54" t="s">
        <v>75</v>
      </c>
      <c r="S381" s="481">
        <v>330</v>
      </c>
      <c r="T381" s="54">
        <v>7.47</v>
      </c>
      <c r="U381" s="481">
        <v>500</v>
      </c>
      <c r="V381" s="54">
        <v>157</v>
      </c>
      <c r="W381" s="54" t="s">
        <v>148</v>
      </c>
      <c r="X381" s="370"/>
      <c r="Y381" s="371"/>
      <c r="Z381" s="371"/>
      <c r="AA381" s="371"/>
      <c r="AB381" s="371"/>
      <c r="AC381" s="371"/>
    </row>
    <row r="382" spans="1:185" s="382" customFormat="1" ht="12.75" customHeight="1">
      <c r="A382" s="217"/>
      <c r="B382" s="210" t="s">
        <v>350</v>
      </c>
      <c r="C382" s="209">
        <v>7.88</v>
      </c>
      <c r="D382" s="209"/>
      <c r="E382" s="204"/>
      <c r="F382" s="547"/>
      <c r="G382" s="204">
        <v>120</v>
      </c>
      <c r="H382" s="215">
        <v>65.5</v>
      </c>
      <c r="I382" s="209">
        <v>10</v>
      </c>
      <c r="J382" s="204" t="s">
        <v>132</v>
      </c>
      <c r="K382" s="204" t="s">
        <v>133</v>
      </c>
      <c r="L382" s="210">
        <v>21.1</v>
      </c>
      <c r="M382" s="209">
        <v>120</v>
      </c>
      <c r="N382" s="204">
        <v>230</v>
      </c>
      <c r="O382" s="209">
        <v>20.6</v>
      </c>
      <c r="P382" s="204" t="s">
        <v>75</v>
      </c>
      <c r="Q382" s="204" t="s">
        <v>75</v>
      </c>
      <c r="R382" s="204">
        <v>1</v>
      </c>
      <c r="S382" s="204">
        <v>80</v>
      </c>
      <c r="T382" s="204">
        <v>6.91</v>
      </c>
      <c r="U382" s="204">
        <v>25</v>
      </c>
      <c r="V382" s="204">
        <v>149</v>
      </c>
      <c r="W382" s="204">
        <v>7</v>
      </c>
      <c r="X382" s="370"/>
      <c r="Y382" s="371"/>
      <c r="Z382" s="371"/>
      <c r="AA382" s="371"/>
      <c r="AB382" s="371"/>
      <c r="AC382" s="371"/>
    </row>
    <row r="383" spans="1:185" s="382" customFormat="1" ht="12.75" customHeight="1">
      <c r="A383" s="217"/>
      <c r="B383" s="210" t="s">
        <v>389</v>
      </c>
      <c r="C383" s="209">
        <v>7.99</v>
      </c>
      <c r="D383" s="209"/>
      <c r="E383" s="204"/>
      <c r="F383" s="547"/>
      <c r="G383" s="204">
        <v>220</v>
      </c>
      <c r="H383" s="215">
        <v>67.599999999999994</v>
      </c>
      <c r="I383" s="209">
        <v>50</v>
      </c>
      <c r="J383" s="204" t="s">
        <v>132</v>
      </c>
      <c r="K383" s="204" t="s">
        <v>133</v>
      </c>
      <c r="L383" s="210">
        <v>22.4</v>
      </c>
      <c r="M383" s="209">
        <v>110</v>
      </c>
      <c r="N383" s="204">
        <v>310</v>
      </c>
      <c r="O383" s="209">
        <v>19.8</v>
      </c>
      <c r="P383" s="204" t="s">
        <v>75</v>
      </c>
      <c r="Q383" s="204">
        <v>1</v>
      </c>
      <c r="R383" s="204">
        <v>1</v>
      </c>
      <c r="S383" s="204">
        <v>250</v>
      </c>
      <c r="T383" s="204">
        <v>7.15</v>
      </c>
      <c r="U383" s="493">
        <v>200</v>
      </c>
      <c r="V383" s="204">
        <v>178</v>
      </c>
      <c r="W383" s="204">
        <v>14</v>
      </c>
      <c r="X383" s="370"/>
      <c r="Y383" s="371"/>
      <c r="Z383" s="371"/>
      <c r="AA383" s="371"/>
      <c r="AB383" s="371"/>
      <c r="AC383" s="371"/>
    </row>
    <row r="384" spans="1:185" s="382" customFormat="1" ht="12.75" customHeight="1">
      <c r="A384" s="217"/>
      <c r="B384" s="210" t="s">
        <v>426</v>
      </c>
      <c r="C384" s="209">
        <v>7.76</v>
      </c>
      <c r="D384" s="209"/>
      <c r="E384" s="204"/>
      <c r="F384" s="547"/>
      <c r="G384" s="204">
        <v>160</v>
      </c>
      <c r="H384" s="215">
        <v>65.8</v>
      </c>
      <c r="I384" s="209">
        <v>50</v>
      </c>
      <c r="J384" s="204" t="s">
        <v>132</v>
      </c>
      <c r="K384" s="204" t="s">
        <v>133</v>
      </c>
      <c r="L384" s="210">
        <v>19.100000000000001</v>
      </c>
      <c r="M384" s="209">
        <v>120</v>
      </c>
      <c r="N384" s="204">
        <v>220</v>
      </c>
      <c r="O384" s="209">
        <v>20.5</v>
      </c>
      <c r="P384" s="204">
        <v>1</v>
      </c>
      <c r="Q384" s="204">
        <v>1</v>
      </c>
      <c r="R384" s="204" t="s">
        <v>75</v>
      </c>
      <c r="S384" s="204">
        <v>220</v>
      </c>
      <c r="T384" s="204">
        <v>8.09</v>
      </c>
      <c r="U384" s="493">
        <v>460</v>
      </c>
      <c r="V384" s="488">
        <v>210</v>
      </c>
      <c r="W384" s="204" t="s">
        <v>148</v>
      </c>
      <c r="X384" s="370"/>
      <c r="Y384" s="371"/>
      <c r="Z384" s="371"/>
      <c r="AA384" s="371"/>
      <c r="AB384" s="371"/>
      <c r="AC384" s="371"/>
    </row>
    <row r="385" spans="1:185" s="10" customFormat="1" ht="12.75" customHeight="1">
      <c r="A385" s="237"/>
      <c r="B385" s="208" t="s">
        <v>462</v>
      </c>
      <c r="C385" s="378">
        <v>7.84</v>
      </c>
      <c r="D385" s="204"/>
      <c r="E385" s="204"/>
      <c r="F385" s="204"/>
      <c r="G385" s="215">
        <v>110</v>
      </c>
      <c r="H385" s="117">
        <v>64.599999999999994</v>
      </c>
      <c r="I385" s="117">
        <v>70</v>
      </c>
      <c r="J385" s="117" t="s">
        <v>132</v>
      </c>
      <c r="K385" s="117" t="s">
        <v>133</v>
      </c>
      <c r="L385" s="210">
        <v>19.399999999999999</v>
      </c>
      <c r="M385" s="205">
        <v>41</v>
      </c>
      <c r="N385" s="215">
        <v>210</v>
      </c>
      <c r="O385" s="305">
        <v>17.7</v>
      </c>
      <c r="P385" s="305" t="s">
        <v>75</v>
      </c>
      <c r="Q385" s="305">
        <v>0.8</v>
      </c>
      <c r="R385" s="305" t="s">
        <v>75</v>
      </c>
      <c r="S385" s="305">
        <v>130</v>
      </c>
      <c r="T385" s="305">
        <v>5.78</v>
      </c>
      <c r="U385" s="498">
        <v>200</v>
      </c>
      <c r="V385" s="305">
        <v>163</v>
      </c>
      <c r="W385" s="309" t="s">
        <v>148</v>
      </c>
      <c r="X385" s="373"/>
      <c r="Y385" s="371"/>
      <c r="Z385" s="371"/>
      <c r="AA385" s="371"/>
      <c r="AB385" s="371"/>
      <c r="AC385" s="371"/>
      <c r="AD385" s="371"/>
      <c r="AE385" s="371"/>
      <c r="AF385" s="371"/>
      <c r="AG385" s="371"/>
      <c r="AH385" s="371"/>
      <c r="AI385" s="371"/>
      <c r="AJ385" s="371"/>
      <c r="AK385" s="371"/>
      <c r="AL385" s="371"/>
      <c r="AM385" s="371"/>
      <c r="AN385" s="371"/>
      <c r="AO385" s="371"/>
      <c r="AP385" s="371"/>
      <c r="AQ385" s="371"/>
      <c r="AR385" s="371"/>
      <c r="AS385" s="371"/>
      <c r="AT385" s="371"/>
      <c r="AU385" s="371"/>
      <c r="AV385" s="371"/>
      <c r="AW385" s="371"/>
      <c r="AX385" s="371"/>
      <c r="AY385" s="371"/>
      <c r="AZ385" s="371"/>
      <c r="BA385" s="371"/>
      <c r="BB385" s="371"/>
      <c r="BC385" s="371"/>
      <c r="BD385" s="371"/>
      <c r="BE385" s="371"/>
      <c r="BF385" s="371"/>
      <c r="BG385" s="371"/>
      <c r="BH385" s="371"/>
      <c r="BI385" s="371"/>
      <c r="BJ385" s="371"/>
      <c r="BK385" s="371"/>
      <c r="BL385" s="371"/>
      <c r="BM385" s="371"/>
      <c r="BN385" s="371"/>
      <c r="BO385" s="371"/>
      <c r="BP385" s="371"/>
      <c r="BQ385" s="371"/>
      <c r="BR385" s="371"/>
      <c r="BS385" s="371"/>
      <c r="BT385" s="371"/>
      <c r="BU385" s="371"/>
      <c r="BV385" s="371"/>
      <c r="BW385" s="371"/>
      <c r="BX385" s="371"/>
      <c r="BY385" s="371"/>
      <c r="BZ385" s="371"/>
      <c r="CA385" s="371"/>
      <c r="CB385" s="371"/>
      <c r="CC385" s="371"/>
      <c r="CD385" s="371"/>
      <c r="CE385" s="371"/>
      <c r="CF385" s="371"/>
      <c r="CG385" s="371"/>
      <c r="CH385" s="371"/>
      <c r="CI385" s="371"/>
      <c r="CJ385" s="371"/>
      <c r="CK385" s="371"/>
      <c r="CL385" s="371"/>
      <c r="CM385" s="371"/>
      <c r="CN385" s="371"/>
      <c r="CO385" s="371"/>
      <c r="CP385" s="371"/>
      <c r="CQ385" s="371"/>
      <c r="CR385" s="371"/>
      <c r="CS385" s="371"/>
      <c r="CT385" s="371"/>
      <c r="CU385" s="371"/>
      <c r="CV385" s="371"/>
      <c r="CW385" s="371"/>
      <c r="CX385" s="371"/>
      <c r="CY385" s="371"/>
      <c r="CZ385" s="371"/>
      <c r="DA385" s="371"/>
      <c r="DB385" s="371"/>
      <c r="DC385" s="371"/>
      <c r="DD385" s="371"/>
      <c r="DE385" s="371"/>
      <c r="DF385" s="371"/>
      <c r="DG385" s="371"/>
      <c r="DH385" s="371"/>
      <c r="DI385" s="371"/>
      <c r="DJ385" s="371"/>
      <c r="DK385" s="371"/>
      <c r="DL385" s="371"/>
      <c r="DM385" s="371"/>
      <c r="DN385" s="371"/>
      <c r="DO385" s="371"/>
      <c r="DP385" s="371"/>
      <c r="DQ385" s="371"/>
      <c r="DR385" s="371"/>
      <c r="DS385" s="371"/>
      <c r="DT385" s="371"/>
      <c r="DU385" s="371"/>
      <c r="DV385" s="371"/>
      <c r="DW385" s="371"/>
      <c r="DX385" s="371"/>
      <c r="DY385" s="371"/>
      <c r="DZ385" s="371"/>
      <c r="EA385" s="371"/>
      <c r="EB385" s="371"/>
      <c r="EC385" s="371"/>
      <c r="ED385" s="371"/>
      <c r="EE385" s="371"/>
      <c r="EF385" s="371"/>
      <c r="EG385" s="371"/>
      <c r="EH385" s="371"/>
      <c r="EI385" s="371"/>
      <c r="EJ385" s="371"/>
      <c r="EK385" s="371"/>
      <c r="EL385" s="371"/>
      <c r="EM385" s="371"/>
      <c r="EN385" s="371"/>
      <c r="EO385" s="371"/>
      <c r="EP385" s="371"/>
      <c r="EQ385" s="371"/>
      <c r="ER385" s="371"/>
      <c r="ES385" s="371"/>
      <c r="ET385" s="371"/>
      <c r="EU385" s="371"/>
      <c r="EV385" s="371"/>
      <c r="EW385" s="371"/>
      <c r="EX385" s="371"/>
      <c r="EY385" s="371"/>
      <c r="EZ385" s="371"/>
      <c r="FA385" s="371"/>
      <c r="FB385" s="371"/>
      <c r="FC385" s="371"/>
      <c r="FD385" s="371"/>
      <c r="FE385" s="371"/>
      <c r="FF385" s="371"/>
      <c r="FG385" s="371"/>
      <c r="FH385" s="371"/>
      <c r="FI385" s="371"/>
      <c r="FJ385" s="371"/>
      <c r="FK385" s="371"/>
      <c r="FL385" s="371"/>
      <c r="FM385" s="371"/>
      <c r="FN385" s="371"/>
      <c r="FO385" s="371"/>
      <c r="FP385" s="371"/>
      <c r="FQ385" s="371"/>
      <c r="FR385" s="371"/>
      <c r="FS385" s="371"/>
      <c r="FT385" s="371"/>
      <c r="FU385" s="371"/>
      <c r="FV385" s="371"/>
      <c r="FW385" s="371"/>
      <c r="FX385" s="371"/>
      <c r="FY385" s="371"/>
      <c r="FZ385" s="371"/>
      <c r="GA385" s="371"/>
      <c r="GB385" s="371"/>
    </row>
    <row r="386" spans="1:185" s="10" customFormat="1" ht="12.75" customHeight="1">
      <c r="A386" s="203"/>
      <c r="B386" s="210" t="s">
        <v>505</v>
      </c>
      <c r="C386" s="215">
        <v>7.85</v>
      </c>
      <c r="D386" s="209"/>
      <c r="E386" s="204"/>
      <c r="F386" s="204"/>
      <c r="G386" s="215">
        <v>200</v>
      </c>
      <c r="H386" s="215">
        <v>59.9</v>
      </c>
      <c r="I386" s="215">
        <v>70</v>
      </c>
      <c r="J386" s="215">
        <v>110</v>
      </c>
      <c r="K386" s="215" t="s">
        <v>133</v>
      </c>
      <c r="L386" s="210">
        <v>20.3</v>
      </c>
      <c r="M386" s="205">
        <v>71</v>
      </c>
      <c r="N386" s="215">
        <v>210</v>
      </c>
      <c r="O386" s="205">
        <v>14.1</v>
      </c>
      <c r="P386" s="215">
        <v>0.9</v>
      </c>
      <c r="Q386" s="215">
        <v>0.8</v>
      </c>
      <c r="R386" s="215">
        <v>0.9</v>
      </c>
      <c r="S386" s="215">
        <v>150</v>
      </c>
      <c r="T386" s="215">
        <v>5.28</v>
      </c>
      <c r="U386" s="493">
        <v>220</v>
      </c>
      <c r="V386" s="215">
        <v>163</v>
      </c>
      <c r="W386" s="210">
        <v>2</v>
      </c>
      <c r="X386" s="373"/>
      <c r="Y386" s="371"/>
      <c r="Z386" s="371"/>
      <c r="AA386" s="371"/>
      <c r="AB386" s="371"/>
      <c r="AC386" s="371"/>
      <c r="AD386" s="371"/>
      <c r="AE386" s="371"/>
      <c r="AF386" s="371"/>
      <c r="AG386" s="371"/>
      <c r="AH386" s="371"/>
      <c r="AI386" s="371"/>
      <c r="AJ386" s="371"/>
      <c r="AK386" s="371"/>
      <c r="AL386" s="371"/>
      <c r="AM386" s="371"/>
      <c r="AN386" s="371"/>
      <c r="AO386" s="371"/>
      <c r="AP386" s="371"/>
      <c r="AQ386" s="371"/>
      <c r="AR386" s="371"/>
      <c r="AS386" s="371"/>
      <c r="AT386" s="371"/>
      <c r="AU386" s="371"/>
      <c r="AV386" s="371"/>
      <c r="AW386" s="371"/>
      <c r="AX386" s="371"/>
      <c r="AY386" s="371"/>
      <c r="AZ386" s="371"/>
      <c r="BA386" s="371"/>
      <c r="BB386" s="371"/>
      <c r="BC386" s="371"/>
      <c r="BD386" s="371"/>
      <c r="BE386" s="371"/>
      <c r="BF386" s="371"/>
      <c r="BG386" s="371"/>
      <c r="BH386" s="371"/>
      <c r="BI386" s="371"/>
      <c r="BJ386" s="371"/>
      <c r="BK386" s="371"/>
      <c r="BL386" s="371"/>
      <c r="BM386" s="371"/>
      <c r="BN386" s="371"/>
      <c r="BO386" s="371"/>
      <c r="BP386" s="371"/>
      <c r="BQ386" s="371"/>
      <c r="BR386" s="371"/>
      <c r="BS386" s="371"/>
      <c r="BT386" s="371"/>
      <c r="BU386" s="371"/>
      <c r="BV386" s="371"/>
      <c r="BW386" s="371"/>
      <c r="BX386" s="371"/>
      <c r="BY386" s="371"/>
      <c r="BZ386" s="371"/>
      <c r="CA386" s="371"/>
      <c r="CB386" s="371"/>
      <c r="CC386" s="371"/>
      <c r="CD386" s="371"/>
      <c r="CE386" s="371"/>
      <c r="CF386" s="371"/>
      <c r="CG386" s="371"/>
      <c r="CH386" s="371"/>
      <c r="CI386" s="371"/>
      <c r="CJ386" s="371"/>
      <c r="CK386" s="371"/>
      <c r="CL386" s="371"/>
      <c r="CM386" s="371"/>
      <c r="CN386" s="371"/>
      <c r="CO386" s="371"/>
      <c r="CP386" s="371"/>
      <c r="CQ386" s="371"/>
      <c r="CR386" s="371"/>
      <c r="CS386" s="371"/>
      <c r="CT386" s="371"/>
      <c r="CU386" s="371"/>
      <c r="CV386" s="371"/>
      <c r="CW386" s="371"/>
      <c r="CX386" s="371"/>
      <c r="CY386" s="371"/>
      <c r="CZ386" s="371"/>
      <c r="DA386" s="371"/>
      <c r="DB386" s="371"/>
      <c r="DC386" s="371"/>
      <c r="DD386" s="371"/>
      <c r="DE386" s="371"/>
      <c r="DF386" s="371"/>
      <c r="DG386" s="371"/>
      <c r="DH386" s="371"/>
      <c r="DI386" s="371"/>
      <c r="DJ386" s="371"/>
      <c r="DK386" s="371"/>
      <c r="DL386" s="371"/>
      <c r="DM386" s="371"/>
      <c r="DN386" s="371"/>
      <c r="DO386" s="371"/>
      <c r="DP386" s="371"/>
      <c r="DQ386" s="371"/>
      <c r="DR386" s="371"/>
      <c r="DS386" s="371"/>
      <c r="DT386" s="371"/>
      <c r="DU386" s="371"/>
      <c r="DV386" s="371"/>
      <c r="DW386" s="371"/>
      <c r="DX386" s="371"/>
      <c r="DY386" s="371"/>
      <c r="DZ386" s="371"/>
      <c r="EA386" s="371"/>
      <c r="EB386" s="371"/>
      <c r="EC386" s="371"/>
      <c r="ED386" s="371"/>
      <c r="EE386" s="371"/>
      <c r="EF386" s="371"/>
      <c r="EG386" s="371"/>
      <c r="EH386" s="371"/>
      <c r="EI386" s="371"/>
      <c r="EJ386" s="371"/>
      <c r="EK386" s="371"/>
      <c r="EL386" s="371"/>
      <c r="EM386" s="371"/>
      <c r="EN386" s="371"/>
      <c r="EO386" s="371"/>
      <c r="EP386" s="371"/>
      <c r="EQ386" s="371"/>
      <c r="ER386" s="371"/>
      <c r="ES386" s="371"/>
      <c r="ET386" s="371"/>
      <c r="EU386" s="371"/>
      <c r="EV386" s="371"/>
      <c r="EW386" s="371"/>
      <c r="EX386" s="371"/>
      <c r="EY386" s="371"/>
      <c r="EZ386" s="371"/>
      <c r="FA386" s="371"/>
      <c r="FB386" s="371"/>
      <c r="FC386" s="371"/>
      <c r="FD386" s="371"/>
      <c r="FE386" s="371"/>
      <c r="FF386" s="371"/>
      <c r="FG386" s="371"/>
      <c r="FH386" s="371"/>
      <c r="FI386" s="371"/>
      <c r="FJ386" s="371"/>
      <c r="FK386" s="371"/>
      <c r="FL386" s="371"/>
      <c r="FM386" s="371"/>
      <c r="FN386" s="371"/>
      <c r="FO386" s="371"/>
      <c r="FP386" s="371"/>
      <c r="FQ386" s="371"/>
      <c r="FR386" s="371"/>
      <c r="FS386" s="371"/>
      <c r="FT386" s="371"/>
      <c r="FU386" s="371"/>
      <c r="FV386" s="371"/>
      <c r="FW386" s="371"/>
      <c r="FX386" s="371"/>
      <c r="FY386" s="371"/>
      <c r="FZ386" s="371"/>
      <c r="GA386" s="371"/>
      <c r="GB386" s="371"/>
    </row>
    <row r="387" spans="1:185" s="10" customFormat="1" ht="12.75" customHeight="1">
      <c r="A387" s="60" t="s">
        <v>188</v>
      </c>
      <c r="B387" s="111" t="s">
        <v>196</v>
      </c>
      <c r="C387" s="68">
        <v>7.64</v>
      </c>
      <c r="D387" s="68"/>
      <c r="E387" s="54"/>
      <c r="F387" s="517"/>
      <c r="G387" s="117" t="s">
        <v>195</v>
      </c>
      <c r="H387" s="117">
        <v>57.9</v>
      </c>
      <c r="I387" s="117">
        <v>40</v>
      </c>
      <c r="J387" s="117" t="s">
        <v>195</v>
      </c>
      <c r="K387" s="117">
        <v>10</v>
      </c>
      <c r="L387" s="65">
        <v>14.7</v>
      </c>
      <c r="M387" s="516">
        <v>240</v>
      </c>
      <c r="N387" s="117">
        <v>230</v>
      </c>
      <c r="O387" s="94">
        <v>25.3</v>
      </c>
      <c r="P387" s="434" t="s">
        <v>75</v>
      </c>
      <c r="Q387" s="434" t="s">
        <v>75</v>
      </c>
      <c r="R387" s="434" t="s">
        <v>75</v>
      </c>
      <c r="S387" s="485">
        <v>470</v>
      </c>
      <c r="T387" s="434">
        <v>7.11</v>
      </c>
      <c r="U387" s="485">
        <v>190</v>
      </c>
      <c r="V387" s="434">
        <v>127</v>
      </c>
      <c r="W387" s="434">
        <v>12</v>
      </c>
      <c r="X387" s="373"/>
      <c r="Y387" s="371"/>
      <c r="Z387" s="371"/>
      <c r="AA387" s="371"/>
      <c r="AB387" s="371"/>
      <c r="AC387" s="371"/>
      <c r="AD387" s="371"/>
      <c r="AE387" s="371"/>
      <c r="AF387" s="371"/>
      <c r="AG387" s="371"/>
      <c r="AH387" s="371"/>
      <c r="AI387" s="371"/>
      <c r="AJ387" s="371"/>
      <c r="AK387" s="371"/>
      <c r="AL387" s="371"/>
      <c r="AM387" s="371"/>
      <c r="AN387" s="371"/>
      <c r="AO387" s="371"/>
      <c r="AP387" s="371"/>
      <c r="AQ387" s="371"/>
      <c r="AR387" s="371"/>
      <c r="AS387" s="371"/>
      <c r="AT387" s="371"/>
      <c r="AU387" s="371"/>
      <c r="AV387" s="371"/>
      <c r="AW387" s="371"/>
      <c r="AX387" s="371"/>
      <c r="AY387" s="371"/>
      <c r="AZ387" s="371"/>
      <c r="BA387" s="371"/>
      <c r="BB387" s="371"/>
      <c r="BC387" s="371"/>
      <c r="BD387" s="371"/>
      <c r="BE387" s="371"/>
      <c r="BF387" s="371"/>
      <c r="BG387" s="371"/>
      <c r="BH387" s="371"/>
      <c r="BI387" s="371"/>
      <c r="BJ387" s="371"/>
      <c r="BK387" s="371"/>
      <c r="BL387" s="371"/>
      <c r="BM387" s="371"/>
      <c r="BN387" s="371"/>
      <c r="BO387" s="371"/>
      <c r="BP387" s="371"/>
      <c r="BQ387" s="371"/>
      <c r="BR387" s="371"/>
      <c r="BS387" s="371"/>
      <c r="BT387" s="371"/>
      <c r="BU387" s="371"/>
      <c r="BV387" s="371"/>
      <c r="BW387" s="371"/>
      <c r="BX387" s="371"/>
      <c r="BY387" s="371"/>
      <c r="BZ387" s="371"/>
      <c r="CA387" s="371"/>
      <c r="CB387" s="371"/>
      <c r="CC387" s="371"/>
      <c r="CD387" s="371"/>
      <c r="CE387" s="371"/>
      <c r="CF387" s="371"/>
      <c r="CG387" s="371"/>
      <c r="CH387" s="371"/>
      <c r="CI387" s="371"/>
      <c r="CJ387" s="371"/>
      <c r="CK387" s="371"/>
      <c r="CL387" s="371"/>
      <c r="CM387" s="371"/>
      <c r="CN387" s="371"/>
      <c r="CO387" s="371"/>
      <c r="CP387" s="371"/>
      <c r="CQ387" s="371"/>
      <c r="CR387" s="371"/>
      <c r="CS387" s="371"/>
      <c r="CT387" s="371"/>
      <c r="CU387" s="371"/>
      <c r="CV387" s="371"/>
      <c r="CW387" s="371"/>
      <c r="CX387" s="371"/>
      <c r="CY387" s="371"/>
      <c r="CZ387" s="371"/>
      <c r="DA387" s="371"/>
      <c r="DB387" s="371"/>
      <c r="DC387" s="371"/>
      <c r="DD387" s="371"/>
      <c r="DE387" s="371"/>
      <c r="DF387" s="371"/>
      <c r="DG387" s="371"/>
      <c r="DH387" s="371"/>
      <c r="DI387" s="371"/>
      <c r="DJ387" s="371"/>
      <c r="DK387" s="371"/>
      <c r="DL387" s="371"/>
      <c r="DM387" s="371"/>
      <c r="DN387" s="371"/>
      <c r="DO387" s="371"/>
      <c r="DP387" s="371"/>
      <c r="DQ387" s="371"/>
      <c r="DR387" s="371"/>
      <c r="DS387" s="371"/>
      <c r="DT387" s="371"/>
      <c r="DU387" s="371"/>
      <c r="DV387" s="371"/>
      <c r="DW387" s="371"/>
      <c r="DX387" s="371"/>
      <c r="DY387" s="371"/>
      <c r="DZ387" s="371"/>
      <c r="EA387" s="371"/>
      <c r="EB387" s="371"/>
      <c r="EC387" s="371"/>
      <c r="ED387" s="371"/>
      <c r="EE387" s="371"/>
      <c r="EF387" s="371"/>
      <c r="EG387" s="371"/>
      <c r="EH387" s="371"/>
      <c r="EI387" s="371"/>
      <c r="EJ387" s="371"/>
      <c r="EK387" s="371"/>
      <c r="EL387" s="371"/>
      <c r="EM387" s="371"/>
      <c r="EN387" s="371"/>
      <c r="EO387" s="371"/>
      <c r="EP387" s="371"/>
      <c r="EQ387" s="371"/>
      <c r="ER387" s="371"/>
      <c r="ES387" s="371"/>
      <c r="ET387" s="371"/>
      <c r="EU387" s="371"/>
      <c r="EV387" s="371"/>
      <c r="EW387" s="371"/>
      <c r="EX387" s="371"/>
      <c r="EY387" s="371"/>
      <c r="EZ387" s="371"/>
      <c r="FA387" s="371"/>
      <c r="FB387" s="371"/>
      <c r="FC387" s="371"/>
      <c r="FD387" s="371"/>
      <c r="FE387" s="371"/>
      <c r="FF387" s="371"/>
      <c r="FG387" s="371"/>
      <c r="FH387" s="371"/>
      <c r="FI387" s="371"/>
      <c r="FJ387" s="371"/>
      <c r="FK387" s="371"/>
      <c r="FL387" s="371"/>
      <c r="FM387" s="371"/>
      <c r="FN387" s="371"/>
      <c r="FO387" s="371"/>
      <c r="FP387" s="371"/>
    </row>
    <row r="388" spans="1:185" s="10" customFormat="1" ht="12.75" customHeight="1">
      <c r="A388" s="84"/>
      <c r="B388" s="111" t="s">
        <v>213</v>
      </c>
      <c r="C388" s="68">
        <v>7.5</v>
      </c>
      <c r="D388" s="209"/>
      <c r="E388" s="204"/>
      <c r="F388" s="547"/>
      <c r="G388" s="117">
        <v>160</v>
      </c>
      <c r="H388" s="117">
        <v>66</v>
      </c>
      <c r="I388" s="117">
        <v>40</v>
      </c>
      <c r="J388" s="117" t="s">
        <v>195</v>
      </c>
      <c r="K388" s="117">
        <v>3</v>
      </c>
      <c r="L388" s="65">
        <v>19.100000000000001</v>
      </c>
      <c r="M388" s="124" t="s">
        <v>137</v>
      </c>
      <c r="N388" s="117">
        <v>220</v>
      </c>
      <c r="O388" s="68">
        <v>32.200000000000003</v>
      </c>
      <c r="P388" s="54" t="s">
        <v>529</v>
      </c>
      <c r="Q388" s="54" t="s">
        <v>530</v>
      </c>
      <c r="R388" s="54" t="s">
        <v>140</v>
      </c>
      <c r="S388" s="54">
        <v>220</v>
      </c>
      <c r="T388" s="54">
        <v>8.4700000000000006</v>
      </c>
      <c r="U388" s="481">
        <v>130</v>
      </c>
      <c r="V388" s="54">
        <v>154</v>
      </c>
      <c r="W388" s="54" t="s">
        <v>140</v>
      </c>
      <c r="X388" s="373"/>
      <c r="Y388" s="371"/>
      <c r="Z388" s="371"/>
      <c r="AA388" s="371"/>
      <c r="AB388" s="371"/>
      <c r="AC388" s="371"/>
      <c r="AD388" s="371"/>
      <c r="AE388" s="371"/>
      <c r="AF388" s="371"/>
      <c r="AG388" s="371"/>
      <c r="AH388" s="371"/>
      <c r="AI388" s="371"/>
      <c r="AJ388" s="371"/>
      <c r="AK388" s="371"/>
      <c r="AL388" s="371"/>
      <c r="AM388" s="371"/>
      <c r="AN388" s="371"/>
      <c r="AO388" s="371"/>
      <c r="AP388" s="371"/>
      <c r="AQ388" s="371"/>
      <c r="AR388" s="371"/>
      <c r="AS388" s="371"/>
      <c r="AT388" s="371"/>
      <c r="AU388" s="371"/>
      <c r="AV388" s="371"/>
      <c r="AW388" s="371"/>
      <c r="AX388" s="371"/>
      <c r="AY388" s="371"/>
      <c r="AZ388" s="371"/>
      <c r="BA388" s="371"/>
      <c r="BB388" s="371"/>
      <c r="BC388" s="371"/>
      <c r="BD388" s="371"/>
      <c r="BE388" s="371"/>
      <c r="BF388" s="371"/>
      <c r="BG388" s="371"/>
      <c r="BH388" s="371"/>
      <c r="BI388" s="371"/>
      <c r="BJ388" s="371"/>
      <c r="BK388" s="371"/>
      <c r="BL388" s="371"/>
      <c r="BM388" s="371"/>
      <c r="BN388" s="371"/>
      <c r="BO388" s="371"/>
      <c r="BP388" s="371"/>
      <c r="BQ388" s="371"/>
      <c r="BR388" s="371"/>
      <c r="BS388" s="371"/>
      <c r="BT388" s="371"/>
      <c r="BU388" s="371"/>
      <c r="BV388" s="371"/>
      <c r="BW388" s="371"/>
      <c r="BX388" s="371"/>
      <c r="BY388" s="371"/>
      <c r="BZ388" s="371"/>
      <c r="CA388" s="371"/>
      <c r="CB388" s="371"/>
      <c r="CC388" s="371"/>
      <c r="CD388" s="371"/>
      <c r="CE388" s="371"/>
      <c r="CF388" s="371"/>
      <c r="CG388" s="371"/>
      <c r="CH388" s="371"/>
      <c r="CI388" s="371"/>
      <c r="CJ388" s="371"/>
      <c r="CK388" s="371"/>
      <c r="CL388" s="371"/>
      <c r="CM388" s="371"/>
      <c r="CN388" s="371"/>
      <c r="CO388" s="371"/>
      <c r="CP388" s="371"/>
      <c r="CQ388" s="371"/>
      <c r="CR388" s="371"/>
      <c r="CS388" s="371"/>
      <c r="CT388" s="371"/>
      <c r="CU388" s="371"/>
      <c r="CV388" s="371"/>
      <c r="CW388" s="371"/>
      <c r="CX388" s="371"/>
      <c r="CY388" s="371"/>
      <c r="CZ388" s="371"/>
      <c r="DA388" s="371"/>
      <c r="DB388" s="371"/>
      <c r="DC388" s="371"/>
      <c r="DD388" s="371"/>
      <c r="DE388" s="371"/>
      <c r="DF388" s="371"/>
      <c r="DG388" s="371"/>
      <c r="DH388" s="371"/>
      <c r="DI388" s="371"/>
      <c r="DJ388" s="371"/>
      <c r="DK388" s="371"/>
      <c r="DL388" s="371"/>
      <c r="DM388" s="371"/>
      <c r="DN388" s="371"/>
      <c r="DO388" s="371"/>
      <c r="DP388" s="371"/>
      <c r="DQ388" s="371"/>
      <c r="DR388" s="371"/>
      <c r="DS388" s="371"/>
      <c r="DT388" s="371"/>
      <c r="DU388" s="371"/>
      <c r="DV388" s="371"/>
      <c r="DW388" s="371"/>
      <c r="DX388" s="371"/>
      <c r="DY388" s="371"/>
      <c r="DZ388" s="371"/>
      <c r="EA388" s="371"/>
      <c r="EB388" s="371"/>
      <c r="EC388" s="371"/>
      <c r="ED388" s="371"/>
      <c r="EE388" s="371"/>
      <c r="EF388" s="371"/>
      <c r="EG388" s="371"/>
      <c r="EH388" s="371"/>
      <c r="EI388" s="371"/>
      <c r="EJ388" s="371"/>
      <c r="EK388" s="371"/>
      <c r="EL388" s="371"/>
      <c r="EM388" s="371"/>
      <c r="EN388" s="371"/>
      <c r="EO388" s="371"/>
      <c r="EP388" s="371"/>
      <c r="EQ388" s="371"/>
      <c r="ER388" s="371"/>
      <c r="ES388" s="371"/>
      <c r="ET388" s="371"/>
      <c r="EU388" s="371"/>
      <c r="EV388" s="371"/>
      <c r="EW388" s="371"/>
      <c r="EX388" s="371"/>
      <c r="EY388" s="371"/>
      <c r="EZ388" s="371"/>
      <c r="FA388" s="371"/>
      <c r="FB388" s="371"/>
      <c r="FC388" s="371"/>
      <c r="FD388" s="371"/>
      <c r="FE388" s="371"/>
      <c r="FF388" s="371"/>
      <c r="FG388" s="371"/>
      <c r="FH388" s="371"/>
      <c r="FI388" s="371"/>
      <c r="FJ388" s="371"/>
      <c r="FK388" s="371"/>
      <c r="FL388" s="371"/>
      <c r="FM388" s="371"/>
      <c r="FN388" s="371"/>
      <c r="FO388" s="371"/>
      <c r="FP388" s="371"/>
    </row>
    <row r="389" spans="1:185" s="10" customFormat="1" ht="12.75" customHeight="1">
      <c r="A389" s="84"/>
      <c r="B389" s="111" t="s">
        <v>199</v>
      </c>
      <c r="C389" s="68">
        <v>7.33</v>
      </c>
      <c r="D389" s="68"/>
      <c r="E389" s="54"/>
      <c r="F389" s="517"/>
      <c r="G389" s="117" t="s">
        <v>132</v>
      </c>
      <c r="H389" s="117">
        <v>68.2</v>
      </c>
      <c r="I389" s="117">
        <v>90</v>
      </c>
      <c r="J389" s="117" t="s">
        <v>132</v>
      </c>
      <c r="K389" s="117" t="s">
        <v>133</v>
      </c>
      <c r="L389" s="65">
        <v>14.2</v>
      </c>
      <c r="M389" s="516">
        <v>430</v>
      </c>
      <c r="N389" s="117">
        <v>190</v>
      </c>
      <c r="O389" s="68">
        <v>27.8</v>
      </c>
      <c r="P389" s="54" t="s">
        <v>75</v>
      </c>
      <c r="Q389" s="54" t="s">
        <v>75</v>
      </c>
      <c r="R389" s="54">
        <v>1</v>
      </c>
      <c r="S389" s="481">
        <v>500</v>
      </c>
      <c r="T389" s="54">
        <v>7.69</v>
      </c>
      <c r="U389" s="481">
        <v>100</v>
      </c>
      <c r="V389" s="54">
        <v>121</v>
      </c>
      <c r="W389" s="54">
        <v>8</v>
      </c>
      <c r="X389" s="373"/>
      <c r="Y389" s="371"/>
      <c r="Z389" s="371"/>
      <c r="AA389" s="371"/>
      <c r="AB389" s="371"/>
      <c r="AC389" s="371"/>
      <c r="AD389" s="371"/>
      <c r="AE389" s="371"/>
      <c r="AF389" s="371"/>
      <c r="AG389" s="371"/>
      <c r="AH389" s="371"/>
      <c r="AI389" s="371"/>
      <c r="AJ389" s="371"/>
      <c r="AK389" s="371"/>
      <c r="AL389" s="371"/>
      <c r="AM389" s="371"/>
      <c r="AN389" s="371"/>
      <c r="AO389" s="371"/>
      <c r="AP389" s="371"/>
      <c r="AQ389" s="371"/>
      <c r="AR389" s="371"/>
      <c r="AS389" s="371"/>
      <c r="AT389" s="371"/>
      <c r="AU389" s="371"/>
      <c r="AV389" s="371"/>
      <c r="AW389" s="371"/>
      <c r="AX389" s="371"/>
      <c r="AY389" s="371"/>
      <c r="AZ389" s="371"/>
      <c r="BA389" s="371"/>
      <c r="BB389" s="371"/>
      <c r="BC389" s="371"/>
      <c r="BD389" s="371"/>
      <c r="BE389" s="371"/>
      <c r="BF389" s="371"/>
      <c r="BG389" s="371"/>
      <c r="BH389" s="371"/>
      <c r="BI389" s="371"/>
      <c r="BJ389" s="371"/>
      <c r="BK389" s="371"/>
      <c r="BL389" s="371"/>
      <c r="BM389" s="371"/>
      <c r="BN389" s="371"/>
      <c r="BO389" s="371"/>
      <c r="BP389" s="371"/>
      <c r="BQ389" s="371"/>
      <c r="BR389" s="371"/>
      <c r="BS389" s="371"/>
      <c r="BT389" s="371"/>
      <c r="BU389" s="371"/>
      <c r="BV389" s="371"/>
      <c r="BW389" s="371"/>
      <c r="BX389" s="371"/>
      <c r="BY389" s="371"/>
      <c r="BZ389" s="371"/>
      <c r="CA389" s="371"/>
      <c r="CB389" s="371"/>
      <c r="CC389" s="371"/>
      <c r="CD389" s="371"/>
      <c r="CE389" s="371"/>
      <c r="CF389" s="371"/>
      <c r="CG389" s="371"/>
      <c r="CH389" s="371"/>
      <c r="CI389" s="371"/>
      <c r="CJ389" s="371"/>
      <c r="CK389" s="371"/>
      <c r="CL389" s="371"/>
      <c r="CM389" s="371"/>
      <c r="CN389" s="371"/>
      <c r="CO389" s="371"/>
      <c r="CP389" s="371"/>
      <c r="CQ389" s="371"/>
      <c r="CR389" s="371"/>
      <c r="CS389" s="371"/>
      <c r="CT389" s="371"/>
      <c r="CU389" s="371"/>
      <c r="CV389" s="371"/>
      <c r="CW389" s="371"/>
      <c r="CX389" s="371"/>
      <c r="CY389" s="371"/>
      <c r="CZ389" s="371"/>
      <c r="DA389" s="371"/>
      <c r="DB389" s="371"/>
      <c r="DC389" s="371"/>
      <c r="DD389" s="371"/>
      <c r="DE389" s="371"/>
      <c r="DF389" s="371"/>
      <c r="DG389" s="371"/>
      <c r="DH389" s="371"/>
      <c r="DI389" s="371"/>
      <c r="DJ389" s="371"/>
      <c r="DK389" s="371"/>
      <c r="DL389" s="371"/>
      <c r="DM389" s="371"/>
      <c r="DN389" s="371"/>
      <c r="DO389" s="371"/>
      <c r="DP389" s="371"/>
      <c r="DQ389" s="371"/>
      <c r="DR389" s="371"/>
      <c r="DS389" s="371"/>
      <c r="DT389" s="371"/>
      <c r="DU389" s="371"/>
      <c r="DV389" s="371"/>
      <c r="DW389" s="371"/>
      <c r="DX389" s="371"/>
      <c r="DY389" s="371"/>
      <c r="DZ389" s="371"/>
      <c r="EA389" s="371"/>
      <c r="EB389" s="371"/>
      <c r="EC389" s="371"/>
      <c r="ED389" s="371"/>
      <c r="EE389" s="371"/>
      <c r="EF389" s="371"/>
      <c r="EG389" s="371"/>
      <c r="EH389" s="371"/>
      <c r="EI389" s="371"/>
      <c r="EJ389" s="371"/>
      <c r="EK389" s="371"/>
      <c r="EL389" s="371"/>
      <c r="EM389" s="371"/>
      <c r="EN389" s="371"/>
      <c r="EO389" s="371"/>
      <c r="EP389" s="371"/>
      <c r="EQ389" s="371"/>
      <c r="ER389" s="371"/>
      <c r="ES389" s="371"/>
      <c r="ET389" s="371"/>
      <c r="EU389" s="371"/>
      <c r="EV389" s="371"/>
      <c r="EW389" s="371"/>
      <c r="EX389" s="371"/>
      <c r="EY389" s="371"/>
      <c r="EZ389" s="371"/>
      <c r="FA389" s="371"/>
      <c r="FB389" s="371"/>
      <c r="FC389" s="371"/>
      <c r="FD389" s="371"/>
      <c r="FE389" s="371"/>
      <c r="FF389" s="371"/>
      <c r="FG389" s="371"/>
      <c r="FH389" s="371"/>
      <c r="FI389" s="371"/>
      <c r="FJ389" s="371"/>
      <c r="FK389" s="371"/>
      <c r="FL389" s="371"/>
      <c r="FM389" s="371"/>
      <c r="FN389" s="371"/>
      <c r="FO389" s="371"/>
      <c r="FP389" s="371"/>
    </row>
    <row r="390" spans="1:185" s="10" customFormat="1" ht="12.75" customHeight="1">
      <c r="A390" s="214"/>
      <c r="B390" s="112" t="s">
        <v>155</v>
      </c>
      <c r="C390" s="595">
        <v>7.72</v>
      </c>
      <c r="D390" s="650"/>
      <c r="E390" s="650"/>
      <c r="F390" s="594"/>
      <c r="G390" s="519" t="s">
        <v>132</v>
      </c>
      <c r="H390" s="202">
        <v>62.8</v>
      </c>
      <c r="I390" s="595">
        <v>80</v>
      </c>
      <c r="J390" s="519" t="s">
        <v>132</v>
      </c>
      <c r="K390" s="129" t="s">
        <v>133</v>
      </c>
      <c r="L390" s="521">
        <v>13.6</v>
      </c>
      <c r="M390" s="128" t="s">
        <v>132</v>
      </c>
      <c r="N390" s="129">
        <v>190</v>
      </c>
      <c r="O390" s="595">
        <v>30</v>
      </c>
      <c r="P390" s="129" t="s">
        <v>529</v>
      </c>
      <c r="Q390" s="129" t="s">
        <v>530</v>
      </c>
      <c r="R390" s="129" t="s">
        <v>140</v>
      </c>
      <c r="S390" s="129">
        <v>160</v>
      </c>
      <c r="T390" s="129">
        <v>8.56</v>
      </c>
      <c r="U390" s="483">
        <v>83</v>
      </c>
      <c r="V390" s="129">
        <v>122</v>
      </c>
      <c r="W390" s="519" t="s">
        <v>148</v>
      </c>
      <c r="X390" s="370"/>
      <c r="Y390" s="371"/>
      <c r="Z390" s="371"/>
      <c r="AA390" s="371"/>
      <c r="AB390" s="371"/>
      <c r="AC390" s="371"/>
      <c r="AD390" s="371"/>
      <c r="AE390" s="371"/>
      <c r="AF390" s="371"/>
      <c r="AG390" s="371"/>
      <c r="AH390" s="371"/>
      <c r="AI390" s="371"/>
      <c r="AJ390" s="371"/>
      <c r="AK390" s="371"/>
      <c r="AL390" s="371"/>
      <c r="AM390" s="371"/>
      <c r="AN390" s="371"/>
      <c r="AO390" s="371"/>
      <c r="AP390" s="371"/>
      <c r="AQ390" s="371"/>
      <c r="AR390" s="371"/>
      <c r="AS390" s="371"/>
      <c r="AT390" s="371"/>
      <c r="AU390" s="371"/>
      <c r="AV390" s="371"/>
      <c r="AW390" s="371"/>
      <c r="AX390" s="371"/>
      <c r="AY390" s="371"/>
      <c r="AZ390" s="371"/>
      <c r="BA390" s="371"/>
      <c r="BB390" s="371"/>
      <c r="BC390" s="371"/>
      <c r="BD390" s="371"/>
      <c r="BE390" s="371"/>
      <c r="BF390" s="371"/>
      <c r="BG390" s="371"/>
      <c r="BH390" s="371"/>
      <c r="BI390" s="371"/>
      <c r="BJ390" s="371"/>
      <c r="BK390" s="371"/>
      <c r="BL390" s="371"/>
      <c r="BM390" s="371"/>
      <c r="BN390" s="371"/>
      <c r="BO390" s="371"/>
      <c r="BP390" s="371"/>
      <c r="BQ390" s="371"/>
      <c r="BR390" s="371"/>
      <c r="BS390" s="371"/>
      <c r="BT390" s="371"/>
      <c r="BU390" s="371"/>
      <c r="BV390" s="371"/>
      <c r="BW390" s="371"/>
      <c r="BX390" s="371"/>
      <c r="BY390" s="371"/>
      <c r="BZ390" s="371"/>
      <c r="CA390" s="371"/>
      <c r="CB390" s="371"/>
      <c r="CC390" s="371"/>
      <c r="CD390" s="371"/>
      <c r="CE390" s="371"/>
      <c r="CF390" s="371"/>
      <c r="CG390" s="371"/>
      <c r="CH390" s="371"/>
      <c r="CI390" s="371"/>
      <c r="CJ390" s="371"/>
      <c r="CK390" s="371"/>
      <c r="CL390" s="371"/>
      <c r="CM390" s="371"/>
      <c r="CN390" s="371"/>
      <c r="CO390" s="371"/>
      <c r="CP390" s="371"/>
      <c r="CQ390" s="371"/>
      <c r="CR390" s="371"/>
      <c r="CS390" s="371"/>
      <c r="CT390" s="371"/>
      <c r="CU390" s="371"/>
      <c r="CV390" s="371"/>
      <c r="CW390" s="371"/>
      <c r="CX390" s="371"/>
      <c r="CY390" s="371"/>
      <c r="CZ390" s="371"/>
      <c r="DA390" s="371"/>
      <c r="DB390" s="371"/>
      <c r="DC390" s="371"/>
      <c r="DD390" s="371"/>
      <c r="DE390" s="371"/>
      <c r="DF390" s="371"/>
      <c r="DG390" s="371"/>
      <c r="DH390" s="371"/>
      <c r="DI390" s="371"/>
      <c r="DJ390" s="371"/>
      <c r="DK390" s="371"/>
      <c r="DL390" s="371"/>
      <c r="DM390" s="371"/>
      <c r="DN390" s="371"/>
      <c r="DO390" s="371"/>
      <c r="DP390" s="371"/>
      <c r="DQ390" s="371"/>
      <c r="DR390" s="371"/>
      <c r="DS390" s="371"/>
      <c r="DT390" s="371"/>
      <c r="DU390" s="371"/>
      <c r="DV390" s="371"/>
      <c r="DW390" s="371"/>
      <c r="DX390" s="371"/>
      <c r="DY390" s="371"/>
      <c r="DZ390" s="371"/>
      <c r="EA390" s="371"/>
      <c r="EB390" s="371"/>
      <c r="EC390" s="371"/>
      <c r="ED390" s="371"/>
      <c r="EE390" s="371"/>
      <c r="EF390" s="371"/>
      <c r="EG390" s="371"/>
      <c r="EH390" s="371"/>
      <c r="EI390" s="371"/>
      <c r="EJ390" s="371"/>
      <c r="EK390" s="371"/>
      <c r="EL390" s="371"/>
      <c r="EM390" s="371"/>
      <c r="EN390" s="371"/>
      <c r="EO390" s="371"/>
      <c r="EP390" s="371"/>
      <c r="EQ390" s="371"/>
      <c r="ER390" s="371"/>
      <c r="ES390" s="371"/>
      <c r="ET390" s="371"/>
      <c r="EU390" s="371"/>
      <c r="EV390" s="371"/>
      <c r="EW390" s="371"/>
      <c r="EX390" s="371"/>
      <c r="EY390" s="371"/>
      <c r="EZ390" s="371"/>
      <c r="FA390" s="371"/>
      <c r="FB390" s="371"/>
      <c r="FC390" s="371"/>
      <c r="FD390" s="371"/>
      <c r="FE390" s="371"/>
      <c r="FF390" s="371"/>
      <c r="FG390" s="371"/>
      <c r="FH390" s="371"/>
      <c r="FI390" s="371"/>
      <c r="FJ390" s="371"/>
      <c r="FK390" s="371"/>
      <c r="FL390" s="371"/>
      <c r="FM390" s="371"/>
      <c r="FN390" s="371"/>
      <c r="FO390" s="371"/>
      <c r="FP390" s="371"/>
      <c r="FQ390" s="371"/>
      <c r="FR390" s="371"/>
      <c r="FS390" s="371"/>
      <c r="FT390" s="371"/>
      <c r="FU390" s="371"/>
      <c r="FV390" s="371"/>
      <c r="FW390" s="371"/>
      <c r="FX390" s="371"/>
      <c r="FY390" s="371"/>
      <c r="FZ390" s="371"/>
      <c r="GA390" s="371"/>
      <c r="GB390" s="371"/>
      <c r="GC390" s="371"/>
    </row>
    <row r="391" spans="1:185" s="382" customFormat="1" ht="12.75" customHeight="1">
      <c r="A391" s="84"/>
      <c r="B391" s="111" t="s">
        <v>316</v>
      </c>
      <c r="C391" s="68">
        <v>7.81</v>
      </c>
      <c r="D391" s="68" t="e">
        <f>+#REF!/61.02+H391/35.45+L391/96.06/2</f>
        <v>#REF!</v>
      </c>
      <c r="E391" s="54" t="e">
        <f>+I391/1000/17.04+O391/20.04+S391/1000/55.85/2+T391/24.31/2+#REF!/39.1+#REF!/22.99</f>
        <v>#REF!</v>
      </c>
      <c r="F391" s="104"/>
      <c r="G391" s="54">
        <v>90</v>
      </c>
      <c r="H391" s="117">
        <v>74.099999999999994</v>
      </c>
      <c r="I391" s="68">
        <v>80</v>
      </c>
      <c r="J391" s="54" t="s">
        <v>132</v>
      </c>
      <c r="K391" s="54" t="s">
        <v>133</v>
      </c>
      <c r="L391" s="65">
        <v>13.6</v>
      </c>
      <c r="M391" s="54">
        <v>66</v>
      </c>
      <c r="N391" s="54">
        <v>330</v>
      </c>
      <c r="O391" s="68">
        <v>36.9</v>
      </c>
      <c r="P391" s="54" t="s">
        <v>75</v>
      </c>
      <c r="Q391" s="54" t="s">
        <v>75</v>
      </c>
      <c r="R391" s="54" t="s">
        <v>75</v>
      </c>
      <c r="S391" s="481">
        <v>500</v>
      </c>
      <c r="T391" s="54">
        <v>10.5</v>
      </c>
      <c r="U391" s="481">
        <v>130</v>
      </c>
      <c r="V391" s="54">
        <v>142</v>
      </c>
      <c r="W391" s="54" t="s">
        <v>148</v>
      </c>
      <c r="X391" s="370"/>
      <c r="Y391" s="371"/>
      <c r="Z391" s="371"/>
      <c r="AA391" s="371"/>
      <c r="AB391" s="371"/>
      <c r="AC391" s="371"/>
    </row>
    <row r="392" spans="1:185" s="382" customFormat="1" ht="12.75" customHeight="1">
      <c r="A392" s="217"/>
      <c r="B392" s="210" t="s">
        <v>350</v>
      </c>
      <c r="C392" s="209">
        <v>7.98</v>
      </c>
      <c r="D392" s="209"/>
      <c r="E392" s="204"/>
      <c r="F392" s="547"/>
      <c r="G392" s="204" t="s">
        <v>132</v>
      </c>
      <c r="H392" s="215">
        <v>70.8</v>
      </c>
      <c r="I392" s="209">
        <v>50</v>
      </c>
      <c r="J392" s="204" t="s">
        <v>132</v>
      </c>
      <c r="K392" s="204" t="s">
        <v>133</v>
      </c>
      <c r="L392" s="210">
        <v>11.7</v>
      </c>
      <c r="M392" s="204">
        <v>80</v>
      </c>
      <c r="N392" s="204">
        <v>280</v>
      </c>
      <c r="O392" s="209">
        <v>27.7</v>
      </c>
      <c r="P392" s="204" t="s">
        <v>75</v>
      </c>
      <c r="Q392" s="204" t="s">
        <v>75</v>
      </c>
      <c r="R392" s="204" t="s">
        <v>75</v>
      </c>
      <c r="S392" s="215">
        <v>230</v>
      </c>
      <c r="T392" s="204">
        <v>9.6999999999999993</v>
      </c>
      <c r="U392" s="493">
        <v>88</v>
      </c>
      <c r="V392" s="204">
        <v>141</v>
      </c>
      <c r="W392" s="204" t="s">
        <v>148</v>
      </c>
      <c r="X392" s="370"/>
      <c r="Y392" s="371"/>
      <c r="Z392" s="371"/>
      <c r="AA392" s="371"/>
      <c r="AB392" s="371"/>
      <c r="AC392" s="371"/>
    </row>
    <row r="393" spans="1:185" s="382" customFormat="1" ht="12.75" customHeight="1">
      <c r="A393" s="217"/>
      <c r="B393" s="210" t="s">
        <v>389</v>
      </c>
      <c r="C393" s="209">
        <v>8.02</v>
      </c>
      <c r="D393" s="209"/>
      <c r="E393" s="204"/>
      <c r="F393" s="547"/>
      <c r="G393" s="204">
        <v>150</v>
      </c>
      <c r="H393" s="215">
        <v>66.900000000000006</v>
      </c>
      <c r="I393" s="209">
        <v>100</v>
      </c>
      <c r="J393" s="204" t="s">
        <v>132</v>
      </c>
      <c r="K393" s="204" t="s">
        <v>133</v>
      </c>
      <c r="L393" s="210">
        <v>13.9</v>
      </c>
      <c r="M393" s="204">
        <v>93</v>
      </c>
      <c r="N393" s="204">
        <v>350</v>
      </c>
      <c r="O393" s="209">
        <v>27.5</v>
      </c>
      <c r="P393" s="204" t="s">
        <v>75</v>
      </c>
      <c r="Q393" s="204" t="s">
        <v>75</v>
      </c>
      <c r="R393" s="204" t="s">
        <v>75</v>
      </c>
      <c r="S393" s="493">
        <v>380</v>
      </c>
      <c r="T393" s="204">
        <v>9.06</v>
      </c>
      <c r="U393" s="493">
        <v>94</v>
      </c>
      <c r="V393" s="204">
        <v>158</v>
      </c>
      <c r="W393" s="204">
        <v>15</v>
      </c>
      <c r="X393" s="370"/>
      <c r="Y393" s="371"/>
      <c r="Z393" s="371"/>
      <c r="AA393" s="371"/>
      <c r="AB393" s="371"/>
      <c r="AC393" s="371"/>
    </row>
    <row r="394" spans="1:185" s="382" customFormat="1" ht="12.75" customHeight="1">
      <c r="A394" s="217"/>
      <c r="B394" s="210" t="s">
        <v>426</v>
      </c>
      <c r="C394" s="209">
        <v>7.91</v>
      </c>
      <c r="D394" s="209"/>
      <c r="E394" s="204"/>
      <c r="F394" s="547"/>
      <c r="G394" s="204">
        <v>100</v>
      </c>
      <c r="H394" s="215">
        <v>55.9</v>
      </c>
      <c r="I394" s="209">
        <v>40</v>
      </c>
      <c r="J394" s="204" t="s">
        <v>132</v>
      </c>
      <c r="K394" s="204" t="s">
        <v>133</v>
      </c>
      <c r="L394" s="210">
        <v>15.4</v>
      </c>
      <c r="M394" s="516">
        <v>240</v>
      </c>
      <c r="N394" s="204">
        <v>260</v>
      </c>
      <c r="O394" s="209">
        <v>28.1</v>
      </c>
      <c r="P394" s="204" t="s">
        <v>75</v>
      </c>
      <c r="Q394" s="204" t="s">
        <v>75</v>
      </c>
      <c r="R394" s="204" t="s">
        <v>75</v>
      </c>
      <c r="S394" s="493">
        <v>430</v>
      </c>
      <c r="T394" s="204">
        <v>10.1</v>
      </c>
      <c r="U394" s="493">
        <v>110</v>
      </c>
      <c r="V394" s="204">
        <v>187</v>
      </c>
      <c r="W394" s="204" t="s">
        <v>148</v>
      </c>
      <c r="X394" s="370"/>
      <c r="Y394" s="371"/>
      <c r="Z394" s="371"/>
      <c r="AA394" s="371"/>
      <c r="AB394" s="371"/>
      <c r="AC394" s="371"/>
    </row>
    <row r="395" spans="1:185" s="10" customFormat="1" ht="12.75" customHeight="1">
      <c r="A395" s="237"/>
      <c r="B395" s="593" t="s">
        <v>462</v>
      </c>
      <c r="C395" s="473">
        <v>7.71</v>
      </c>
      <c r="D395" s="309"/>
      <c r="E395" s="309"/>
      <c r="F395" s="309"/>
      <c r="G395" s="305" t="s">
        <v>132</v>
      </c>
      <c r="H395" s="305">
        <v>68.400000000000006</v>
      </c>
      <c r="I395" s="473">
        <v>200</v>
      </c>
      <c r="J395" s="305" t="s">
        <v>132</v>
      </c>
      <c r="K395" s="305" t="s">
        <v>133</v>
      </c>
      <c r="L395" s="307">
        <v>14.3</v>
      </c>
      <c r="M395" s="305">
        <v>62</v>
      </c>
      <c r="N395" s="305">
        <v>240</v>
      </c>
      <c r="O395" s="305">
        <v>35.9</v>
      </c>
      <c r="P395" s="305" t="s">
        <v>75</v>
      </c>
      <c r="Q395" s="305">
        <v>0.6</v>
      </c>
      <c r="R395" s="305" t="s">
        <v>75</v>
      </c>
      <c r="S395" s="498">
        <v>400</v>
      </c>
      <c r="T395" s="305">
        <v>10.5</v>
      </c>
      <c r="U395" s="498">
        <v>150</v>
      </c>
      <c r="V395" s="305">
        <v>132</v>
      </c>
      <c r="W395" s="307" t="s">
        <v>148</v>
      </c>
      <c r="X395" s="373"/>
      <c r="Y395" s="371"/>
      <c r="Z395" s="371"/>
      <c r="AA395" s="371"/>
      <c r="AB395" s="371"/>
      <c r="AC395" s="371"/>
      <c r="AD395" s="371"/>
      <c r="AE395" s="371"/>
      <c r="AF395" s="371"/>
      <c r="AG395" s="371"/>
      <c r="AH395" s="371"/>
      <c r="AI395" s="371"/>
      <c r="AJ395" s="371"/>
      <c r="AK395" s="371"/>
      <c r="AL395" s="371"/>
      <c r="AM395" s="371"/>
      <c r="AN395" s="371"/>
      <c r="AO395" s="371"/>
      <c r="AP395" s="371"/>
      <c r="AQ395" s="371"/>
      <c r="AR395" s="371"/>
      <c r="AS395" s="371"/>
      <c r="AT395" s="371"/>
      <c r="AU395" s="371"/>
      <c r="AV395" s="371"/>
      <c r="AW395" s="371"/>
      <c r="AX395" s="371"/>
      <c r="AY395" s="371"/>
      <c r="AZ395" s="371"/>
      <c r="BA395" s="371"/>
      <c r="BB395" s="371"/>
      <c r="BC395" s="371"/>
      <c r="BD395" s="371"/>
      <c r="BE395" s="371"/>
      <c r="BF395" s="371"/>
      <c r="BG395" s="371"/>
      <c r="BH395" s="371"/>
      <c r="BI395" s="371"/>
      <c r="BJ395" s="371"/>
      <c r="BK395" s="371"/>
      <c r="BL395" s="371"/>
      <c r="BM395" s="371"/>
      <c r="BN395" s="371"/>
      <c r="BO395" s="371"/>
      <c r="BP395" s="371"/>
      <c r="BQ395" s="371"/>
      <c r="BR395" s="371"/>
      <c r="BS395" s="371"/>
      <c r="BT395" s="371"/>
      <c r="BU395" s="371"/>
      <c r="BV395" s="371"/>
      <c r="BW395" s="371"/>
      <c r="BX395" s="371"/>
      <c r="BY395" s="371"/>
      <c r="BZ395" s="371"/>
      <c r="CA395" s="371"/>
      <c r="CB395" s="371"/>
      <c r="CC395" s="371"/>
      <c r="CD395" s="371"/>
      <c r="CE395" s="371"/>
      <c r="CF395" s="371"/>
      <c r="CG395" s="371"/>
      <c r="CH395" s="371"/>
      <c r="CI395" s="371"/>
      <c r="CJ395" s="371"/>
      <c r="CK395" s="371"/>
      <c r="CL395" s="371"/>
      <c r="CM395" s="371"/>
      <c r="CN395" s="371"/>
      <c r="CO395" s="371"/>
      <c r="CP395" s="371"/>
      <c r="CQ395" s="371"/>
      <c r="CR395" s="371"/>
      <c r="CS395" s="371"/>
      <c r="CT395" s="371"/>
      <c r="CU395" s="371"/>
      <c r="CV395" s="371"/>
      <c r="CW395" s="371"/>
      <c r="CX395" s="371"/>
      <c r="CY395" s="371"/>
      <c r="CZ395" s="371"/>
      <c r="DA395" s="371"/>
      <c r="DB395" s="371"/>
      <c r="DC395" s="371"/>
      <c r="DD395" s="371"/>
      <c r="DE395" s="371"/>
      <c r="DF395" s="371"/>
      <c r="DG395" s="371"/>
      <c r="DH395" s="371"/>
      <c r="DI395" s="371"/>
      <c r="DJ395" s="371"/>
      <c r="DK395" s="371"/>
      <c r="DL395" s="371"/>
      <c r="DM395" s="371"/>
      <c r="DN395" s="371"/>
      <c r="DO395" s="371"/>
      <c r="DP395" s="371"/>
      <c r="DQ395" s="371"/>
      <c r="DR395" s="371"/>
      <c r="DS395" s="371"/>
      <c r="DT395" s="371"/>
      <c r="DU395" s="371"/>
      <c r="DV395" s="371"/>
      <c r="DW395" s="371"/>
      <c r="DX395" s="371"/>
      <c r="DY395" s="371"/>
      <c r="DZ395" s="371"/>
      <c r="EA395" s="371"/>
      <c r="EB395" s="371"/>
      <c r="EC395" s="371"/>
      <c r="ED395" s="371"/>
      <c r="EE395" s="371"/>
      <c r="EF395" s="371"/>
      <c r="EG395" s="371"/>
      <c r="EH395" s="371"/>
      <c r="EI395" s="371"/>
      <c r="EJ395" s="371"/>
      <c r="EK395" s="371"/>
      <c r="EL395" s="371"/>
      <c r="EM395" s="371"/>
      <c r="EN395" s="371"/>
      <c r="EO395" s="371"/>
      <c r="EP395" s="371"/>
      <c r="EQ395" s="371"/>
      <c r="ER395" s="371"/>
      <c r="ES395" s="371"/>
      <c r="ET395" s="371"/>
      <c r="EU395" s="371"/>
      <c r="EV395" s="371"/>
      <c r="EW395" s="371"/>
      <c r="EX395" s="371"/>
      <c r="EY395" s="371"/>
      <c r="EZ395" s="371"/>
      <c r="FA395" s="371"/>
      <c r="FB395" s="371"/>
      <c r="FC395" s="371"/>
      <c r="FD395" s="371"/>
      <c r="FE395" s="371"/>
      <c r="FF395" s="371"/>
      <c r="FG395" s="371"/>
      <c r="FH395" s="371"/>
      <c r="FI395" s="371"/>
      <c r="FJ395" s="371"/>
      <c r="FK395" s="371"/>
      <c r="FL395" s="371"/>
      <c r="FM395" s="371"/>
      <c r="FN395" s="371"/>
      <c r="FO395" s="371"/>
      <c r="FP395" s="371"/>
      <c r="FQ395" s="371"/>
      <c r="FR395" s="371"/>
      <c r="FS395" s="371"/>
      <c r="FT395" s="371"/>
      <c r="FU395" s="371"/>
      <c r="FV395" s="371"/>
      <c r="FW395" s="371"/>
      <c r="FX395" s="371"/>
      <c r="FY395" s="371"/>
      <c r="FZ395" s="371"/>
      <c r="GA395" s="371"/>
      <c r="GB395" s="371"/>
    </row>
    <row r="396" spans="1:185" s="10" customFormat="1" ht="12.75" customHeight="1">
      <c r="A396" s="608"/>
      <c r="B396" s="219" t="s">
        <v>505</v>
      </c>
      <c r="C396" s="227">
        <v>7.94</v>
      </c>
      <c r="D396" s="226"/>
      <c r="E396" s="226"/>
      <c r="F396" s="226"/>
      <c r="G396" s="227">
        <v>180</v>
      </c>
      <c r="H396" s="227">
        <v>58.9</v>
      </c>
      <c r="I396" s="225">
        <v>90</v>
      </c>
      <c r="J396" s="227">
        <v>110</v>
      </c>
      <c r="K396" s="227" t="s">
        <v>133</v>
      </c>
      <c r="L396" s="219">
        <v>15.3</v>
      </c>
      <c r="M396" s="609">
        <v>38</v>
      </c>
      <c r="N396" s="227">
        <v>240</v>
      </c>
      <c r="O396" s="229">
        <v>19.5</v>
      </c>
      <c r="P396" s="227">
        <v>0.8</v>
      </c>
      <c r="Q396" s="227">
        <v>0.2</v>
      </c>
      <c r="R396" s="227" t="s">
        <v>193</v>
      </c>
      <c r="S396" s="227">
        <v>140</v>
      </c>
      <c r="T396" s="359">
        <v>6.2</v>
      </c>
      <c r="U396" s="494">
        <v>67</v>
      </c>
      <c r="V396" s="227">
        <v>129</v>
      </c>
      <c r="W396" s="219">
        <v>1</v>
      </c>
      <c r="X396" s="373"/>
      <c r="Y396" s="371"/>
      <c r="Z396" s="371"/>
      <c r="AA396" s="371"/>
      <c r="AB396" s="371"/>
      <c r="AC396" s="371"/>
      <c r="AD396" s="371"/>
      <c r="AE396" s="371"/>
      <c r="AF396" s="371"/>
      <c r="AG396" s="371"/>
      <c r="AH396" s="371"/>
      <c r="AI396" s="371"/>
      <c r="AJ396" s="371"/>
      <c r="AK396" s="371"/>
      <c r="AL396" s="371"/>
      <c r="AM396" s="371"/>
      <c r="AN396" s="371"/>
      <c r="AO396" s="371"/>
      <c r="AP396" s="371"/>
      <c r="AQ396" s="371"/>
      <c r="AR396" s="371"/>
      <c r="AS396" s="371"/>
      <c r="AT396" s="371"/>
      <c r="AU396" s="371"/>
      <c r="AV396" s="371"/>
      <c r="AW396" s="371"/>
      <c r="AX396" s="371"/>
      <c r="AY396" s="371"/>
      <c r="AZ396" s="371"/>
      <c r="BA396" s="371"/>
      <c r="BB396" s="371"/>
      <c r="BC396" s="371"/>
      <c r="BD396" s="371"/>
      <c r="BE396" s="371"/>
      <c r="BF396" s="371"/>
      <c r="BG396" s="371"/>
      <c r="BH396" s="371"/>
      <c r="BI396" s="371"/>
      <c r="BJ396" s="371"/>
      <c r="BK396" s="371"/>
      <c r="BL396" s="371"/>
      <c r="BM396" s="371"/>
      <c r="BN396" s="371"/>
      <c r="BO396" s="371"/>
      <c r="BP396" s="371"/>
      <c r="BQ396" s="371"/>
      <c r="BR396" s="371"/>
      <c r="BS396" s="371"/>
      <c r="BT396" s="371"/>
      <c r="BU396" s="371"/>
      <c r="BV396" s="371"/>
      <c r="BW396" s="371"/>
      <c r="BX396" s="371"/>
      <c r="BY396" s="371"/>
      <c r="BZ396" s="371"/>
      <c r="CA396" s="371"/>
      <c r="CB396" s="371"/>
      <c r="CC396" s="371"/>
      <c r="CD396" s="371"/>
      <c r="CE396" s="371"/>
      <c r="CF396" s="371"/>
      <c r="CG396" s="371"/>
      <c r="CH396" s="371"/>
      <c r="CI396" s="371"/>
      <c r="CJ396" s="371"/>
      <c r="CK396" s="371"/>
      <c r="CL396" s="371"/>
      <c r="CM396" s="371"/>
      <c r="CN396" s="371"/>
      <c r="CO396" s="371"/>
      <c r="CP396" s="371"/>
      <c r="CQ396" s="371"/>
      <c r="CR396" s="371"/>
      <c r="CS396" s="371"/>
      <c r="CT396" s="371"/>
      <c r="CU396" s="371"/>
      <c r="CV396" s="371"/>
      <c r="CW396" s="371"/>
      <c r="CX396" s="371"/>
      <c r="CY396" s="371"/>
      <c r="CZ396" s="371"/>
      <c r="DA396" s="371"/>
      <c r="DB396" s="371"/>
      <c r="DC396" s="371"/>
      <c r="DD396" s="371"/>
      <c r="DE396" s="371"/>
      <c r="DF396" s="371"/>
      <c r="DG396" s="371"/>
      <c r="DH396" s="371"/>
      <c r="DI396" s="371"/>
      <c r="DJ396" s="371"/>
      <c r="DK396" s="371"/>
      <c r="DL396" s="371"/>
      <c r="DM396" s="371"/>
      <c r="DN396" s="371"/>
      <c r="DO396" s="371"/>
      <c r="DP396" s="371"/>
      <c r="DQ396" s="371"/>
      <c r="DR396" s="371"/>
      <c r="DS396" s="371"/>
      <c r="DT396" s="371"/>
      <c r="DU396" s="371"/>
      <c r="DV396" s="371"/>
      <c r="DW396" s="371"/>
      <c r="DX396" s="371"/>
      <c r="DY396" s="371"/>
      <c r="DZ396" s="371"/>
      <c r="EA396" s="371"/>
      <c r="EB396" s="371"/>
      <c r="EC396" s="371"/>
      <c r="ED396" s="371"/>
      <c r="EE396" s="371"/>
      <c r="EF396" s="371"/>
      <c r="EG396" s="371"/>
      <c r="EH396" s="371"/>
      <c r="EI396" s="371"/>
      <c r="EJ396" s="371"/>
      <c r="EK396" s="371"/>
      <c r="EL396" s="371"/>
      <c r="EM396" s="371"/>
      <c r="EN396" s="371"/>
      <c r="EO396" s="371"/>
      <c r="EP396" s="371"/>
      <c r="EQ396" s="371"/>
      <c r="ER396" s="371"/>
      <c r="ES396" s="371"/>
      <c r="ET396" s="371"/>
      <c r="EU396" s="371"/>
      <c r="EV396" s="371"/>
      <c r="EW396" s="371"/>
      <c r="EX396" s="371"/>
      <c r="EY396" s="371"/>
      <c r="EZ396" s="371"/>
      <c r="FA396" s="371"/>
      <c r="FB396" s="371"/>
      <c r="FC396" s="371"/>
      <c r="FD396" s="371"/>
      <c r="FE396" s="371"/>
      <c r="FF396" s="371"/>
      <c r="FG396" s="371"/>
      <c r="FH396" s="371"/>
      <c r="FI396" s="371"/>
      <c r="FJ396" s="371"/>
      <c r="FK396" s="371"/>
      <c r="FL396" s="371"/>
      <c r="FM396" s="371"/>
      <c r="FN396" s="371"/>
      <c r="FO396" s="371"/>
      <c r="FP396" s="371"/>
      <c r="FQ396" s="371"/>
      <c r="FR396" s="371"/>
      <c r="FS396" s="371"/>
      <c r="FT396" s="371"/>
      <c r="FU396" s="371"/>
      <c r="FV396" s="371"/>
      <c r="FW396" s="371"/>
      <c r="FX396" s="371"/>
      <c r="FY396" s="371"/>
      <c r="FZ396" s="371"/>
      <c r="GA396" s="371"/>
      <c r="GB396" s="371"/>
    </row>
  </sheetData>
  <phoneticPr fontId="0" type="noConversion"/>
  <printOptions horizontalCentered="1"/>
  <pageMargins left="0.196850393700787" right="0.196850393700787" top="0.35433070866141703" bottom="0.14000000000000001" header="0.35433070866141703" footer="0.14000000000000001"/>
  <pageSetup paperSize="3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N70"/>
  <sheetViews>
    <sheetView showGridLines="0" zoomScale="75" zoomScaleNormal="75" zoomScaleSheetLayoutView="75" workbookViewId="0">
      <selection activeCell="R27" sqref="R27"/>
    </sheetView>
  </sheetViews>
  <sheetFormatPr defaultColWidth="16.7109375" defaultRowHeight="12.75"/>
  <cols>
    <col min="1" max="1" width="18" style="11" customWidth="1"/>
    <col min="2" max="2" width="8.28515625" style="1" customWidth="1"/>
    <col min="3" max="5" width="10.140625" style="1" hidden="1" customWidth="1"/>
    <col min="6" max="12" width="9" style="1" customWidth="1"/>
    <col min="13" max="15" width="9" style="213" customWidth="1"/>
    <col min="16" max="16" width="15.140625" style="1" customWidth="1"/>
    <col min="17" max="248" width="16.7109375" style="1" customWidth="1"/>
    <col min="249" max="16384" width="16.7109375" style="389"/>
  </cols>
  <sheetData>
    <row r="1" spans="1:16" ht="15">
      <c r="A1" s="44" t="s">
        <v>291</v>
      </c>
    </row>
    <row r="2" spans="1:16" ht="3.75" customHeight="1">
      <c r="A2" s="81"/>
    </row>
    <row r="3" spans="1:16">
      <c r="A3" s="82"/>
      <c r="B3" s="396" t="s">
        <v>116</v>
      </c>
      <c r="C3" s="717" t="s">
        <v>246</v>
      </c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718"/>
      <c r="O3" s="453"/>
      <c r="P3" s="98" t="s">
        <v>84</v>
      </c>
    </row>
    <row r="4" spans="1:16">
      <c r="A4" s="83"/>
      <c r="B4" s="397" t="s">
        <v>247</v>
      </c>
      <c r="C4" s="233">
        <v>625</v>
      </c>
      <c r="D4" s="234">
        <v>1004</v>
      </c>
      <c r="E4" s="234">
        <v>1218</v>
      </c>
      <c r="F4" s="129" t="s">
        <v>312</v>
      </c>
      <c r="G4" s="129" t="s">
        <v>312</v>
      </c>
      <c r="H4" s="129" t="s">
        <v>312</v>
      </c>
      <c r="I4" s="129" t="s">
        <v>312</v>
      </c>
      <c r="J4" s="129" t="s">
        <v>312</v>
      </c>
      <c r="K4" s="129" t="s">
        <v>312</v>
      </c>
      <c r="L4" s="129" t="s">
        <v>312</v>
      </c>
      <c r="M4" s="309" t="s">
        <v>312</v>
      </c>
      <c r="N4" s="309" t="s">
        <v>312</v>
      </c>
      <c r="O4" s="307" t="s">
        <v>312</v>
      </c>
      <c r="P4" s="98" t="s">
        <v>264</v>
      </c>
    </row>
    <row r="5" spans="1:16" ht="13.5">
      <c r="A5" s="83"/>
      <c r="B5" s="397" t="s">
        <v>248</v>
      </c>
      <c r="C5" s="121" t="s">
        <v>270</v>
      </c>
      <c r="D5" s="122" t="s">
        <v>271</v>
      </c>
      <c r="E5" s="122" t="s">
        <v>272</v>
      </c>
      <c r="F5" s="202" t="s">
        <v>218</v>
      </c>
      <c r="G5" s="202" t="s">
        <v>198</v>
      </c>
      <c r="H5" s="202" t="s">
        <v>201</v>
      </c>
      <c r="I5" s="202" t="s">
        <v>268</v>
      </c>
      <c r="J5" s="202" t="s">
        <v>313</v>
      </c>
      <c r="K5" s="202" t="s">
        <v>351</v>
      </c>
      <c r="L5" s="202" t="s">
        <v>389</v>
      </c>
      <c r="M5" s="212" t="s">
        <v>493</v>
      </c>
      <c r="N5" s="357" t="s">
        <v>503</v>
      </c>
      <c r="O5" s="358" t="s">
        <v>516</v>
      </c>
      <c r="P5" s="99" t="s">
        <v>265</v>
      </c>
    </row>
    <row r="6" spans="1:16">
      <c r="A6" s="83"/>
      <c r="B6" s="388"/>
      <c r="C6" s="390"/>
      <c r="D6" s="391"/>
      <c r="E6" s="391"/>
      <c r="F6" s="169"/>
      <c r="G6" s="169"/>
      <c r="H6" s="169"/>
      <c r="I6" s="169"/>
      <c r="J6" s="169"/>
      <c r="K6" s="169"/>
      <c r="L6" s="169"/>
      <c r="M6" s="398"/>
      <c r="N6" s="398"/>
      <c r="O6" s="400"/>
      <c r="P6" s="99" t="s">
        <v>266</v>
      </c>
    </row>
    <row r="7" spans="1:16">
      <c r="A7" s="85" t="s">
        <v>118</v>
      </c>
      <c r="B7" s="175" t="s">
        <v>119</v>
      </c>
      <c r="C7" s="719" t="s">
        <v>120</v>
      </c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388"/>
      <c r="P7" s="100"/>
    </row>
    <row r="8" spans="1:16">
      <c r="A8" s="87" t="s">
        <v>99</v>
      </c>
      <c r="B8" s="88"/>
      <c r="C8" s="88"/>
      <c r="D8" s="88"/>
      <c r="E8" s="88"/>
      <c r="F8" s="88"/>
      <c r="G8" s="235"/>
      <c r="H8" s="88"/>
      <c r="I8" s="88"/>
      <c r="J8" s="88"/>
      <c r="K8" s="88"/>
      <c r="L8" s="88"/>
      <c r="M8" s="88"/>
      <c r="N8" s="88"/>
      <c r="O8" s="88"/>
      <c r="P8" s="236"/>
    </row>
    <row r="9" spans="1:16">
      <c r="A9" s="89" t="s">
        <v>3</v>
      </c>
      <c r="B9" s="90" t="s">
        <v>113</v>
      </c>
      <c r="C9" s="124">
        <v>7.63</v>
      </c>
      <c r="D9" s="117">
        <v>7.18</v>
      </c>
      <c r="E9" s="117">
        <v>6.97</v>
      </c>
      <c r="F9" s="117">
        <v>7.6</v>
      </c>
      <c r="G9" s="125">
        <v>7.17</v>
      </c>
      <c r="H9" s="117" t="s">
        <v>43</v>
      </c>
      <c r="I9" s="117">
        <v>6.94</v>
      </c>
      <c r="J9" s="117">
        <v>7.2</v>
      </c>
      <c r="K9" s="117">
        <v>7.66</v>
      </c>
      <c r="L9" s="129">
        <v>7.55</v>
      </c>
      <c r="M9" s="319">
        <v>7.71</v>
      </c>
      <c r="N9" s="309">
        <v>7.52</v>
      </c>
      <c r="O9" s="210">
        <v>6.98</v>
      </c>
      <c r="P9" s="101" t="s">
        <v>85</v>
      </c>
    </row>
    <row r="10" spans="1:16">
      <c r="A10" s="89" t="s">
        <v>4</v>
      </c>
      <c r="B10" s="90" t="s">
        <v>104</v>
      </c>
      <c r="C10" s="124">
        <v>104</v>
      </c>
      <c r="D10" s="117">
        <v>138</v>
      </c>
      <c r="E10" s="117">
        <v>119</v>
      </c>
      <c r="F10" s="154">
        <f xml:space="preserve"> (2.5*F36)+(4.1*F42)</f>
        <v>109.92</v>
      </c>
      <c r="G10" s="154">
        <f xml:space="preserve"> (2.5*G36)+(4.1*G42)</f>
        <v>123.044</v>
      </c>
      <c r="H10" s="154">
        <v>112</v>
      </c>
      <c r="I10" s="154">
        <f xml:space="preserve"> (2.5*I36)+(4.1*I42)</f>
        <v>90.91</v>
      </c>
      <c r="J10" s="154">
        <v>76.8</v>
      </c>
      <c r="K10" s="154">
        <v>113</v>
      </c>
      <c r="L10" s="185">
        <v>135</v>
      </c>
      <c r="M10" s="320">
        <v>110</v>
      </c>
      <c r="N10" s="454">
        <v>99</v>
      </c>
      <c r="O10" s="324">
        <v>79</v>
      </c>
      <c r="P10" s="101" t="s">
        <v>85</v>
      </c>
    </row>
    <row r="11" spans="1:16" hidden="1">
      <c r="A11" s="89" t="s">
        <v>453</v>
      </c>
      <c r="B11" s="90"/>
      <c r="C11" s="124"/>
      <c r="D11" s="117"/>
      <c r="E11" s="117"/>
      <c r="F11" s="154" t="s">
        <v>43</v>
      </c>
      <c r="G11" s="154" t="s">
        <v>43</v>
      </c>
      <c r="H11" s="154" t="s">
        <v>43</v>
      </c>
      <c r="I11" s="154" t="s">
        <v>43</v>
      </c>
      <c r="J11" s="154">
        <f>+J26/61.02+J21/35.45+J23/96.06/2</f>
        <v>1.9113571068608686</v>
      </c>
      <c r="K11" s="154">
        <f>+K26/61.02+K21/35.45+K23/96.06/2</f>
        <v>3.786412837080444</v>
      </c>
      <c r="L11" s="154">
        <f>+L26/61.02+L21/35.45+L23/96.06/2</f>
        <v>4.0401759947590978</v>
      </c>
      <c r="M11" s="320" t="s">
        <v>43</v>
      </c>
      <c r="N11" s="454" t="s">
        <v>43</v>
      </c>
      <c r="O11" s="324"/>
      <c r="P11" s="101" t="s">
        <v>85</v>
      </c>
    </row>
    <row r="12" spans="1:16" hidden="1">
      <c r="A12" s="89" t="s">
        <v>454</v>
      </c>
      <c r="B12" s="90"/>
      <c r="C12" s="124"/>
      <c r="D12" s="117"/>
      <c r="E12" s="117"/>
      <c r="F12" s="154" t="s">
        <v>43</v>
      </c>
      <c r="G12" s="154" t="s">
        <v>43</v>
      </c>
      <c r="H12" s="154" t="s">
        <v>43</v>
      </c>
      <c r="I12" s="154" t="s">
        <v>43</v>
      </c>
      <c r="J12" s="154">
        <f>+J36/20.04+J42/24.31/2+J52/22.99</f>
        <v>1.9501898189336146</v>
      </c>
      <c r="K12" s="154">
        <f>+K36/20.04+K42/24.31/2+K52/22.99</f>
        <v>3.4346997875002381</v>
      </c>
      <c r="L12" s="154">
        <f>+L36/20.04+L42/24.31/2+L52/22.99</f>
        <v>3.9495137252906263</v>
      </c>
      <c r="M12" s="320" t="s">
        <v>43</v>
      </c>
      <c r="N12" s="454" t="s">
        <v>43</v>
      </c>
      <c r="O12" s="324"/>
      <c r="P12" s="101" t="s">
        <v>85</v>
      </c>
    </row>
    <row r="13" spans="1:16" hidden="1">
      <c r="A13" s="89" t="s">
        <v>455</v>
      </c>
      <c r="B13" s="90"/>
      <c r="C13" s="124"/>
      <c r="D13" s="117"/>
      <c r="E13" s="117"/>
      <c r="F13" s="154" t="s">
        <v>43</v>
      </c>
      <c r="G13" s="154" t="s">
        <v>43</v>
      </c>
      <c r="H13" s="154" t="s">
        <v>43</v>
      </c>
      <c r="I13" s="154" t="s">
        <v>43</v>
      </c>
      <c r="J13" s="154">
        <f>+J12+J11</f>
        <v>3.8615469257944834</v>
      </c>
      <c r="K13" s="154">
        <f>+K12+K11</f>
        <v>7.221112624580682</v>
      </c>
      <c r="L13" s="154">
        <f>+L12+L11</f>
        <v>7.9896897200497241</v>
      </c>
      <c r="M13" s="320" t="s">
        <v>43</v>
      </c>
      <c r="N13" s="454" t="s">
        <v>43</v>
      </c>
      <c r="O13" s="324"/>
      <c r="P13" s="101" t="s">
        <v>85</v>
      </c>
    </row>
    <row r="14" spans="1:16" hidden="1">
      <c r="A14" s="89" t="s">
        <v>456</v>
      </c>
      <c r="B14" s="90"/>
      <c r="C14" s="124"/>
      <c r="D14" s="117"/>
      <c r="E14" s="117"/>
      <c r="F14" s="320" t="s">
        <v>43</v>
      </c>
      <c r="G14" s="320" t="s">
        <v>43</v>
      </c>
      <c r="H14" s="320" t="s">
        <v>43</v>
      </c>
      <c r="I14" s="320" t="s">
        <v>43</v>
      </c>
      <c r="J14" s="320" t="s">
        <v>43</v>
      </c>
      <c r="K14" s="320" t="s">
        <v>43</v>
      </c>
      <c r="L14" s="320" t="s">
        <v>43</v>
      </c>
      <c r="M14" s="320" t="s">
        <v>43</v>
      </c>
      <c r="N14" s="454" t="s">
        <v>43</v>
      </c>
      <c r="O14" s="324"/>
      <c r="P14" s="101" t="s">
        <v>85</v>
      </c>
    </row>
    <row r="15" spans="1:16">
      <c r="A15" s="89" t="s">
        <v>122</v>
      </c>
      <c r="B15" s="90" t="s">
        <v>104</v>
      </c>
      <c r="C15" s="130" t="s">
        <v>43</v>
      </c>
      <c r="D15" s="93" t="s">
        <v>43</v>
      </c>
      <c r="E15" s="93" t="s">
        <v>43</v>
      </c>
      <c r="F15" s="117">
        <v>3.2</v>
      </c>
      <c r="G15" s="126">
        <v>1</v>
      </c>
      <c r="H15" s="117">
        <v>2.8</v>
      </c>
      <c r="I15" s="117">
        <v>2.6</v>
      </c>
      <c r="J15" s="117">
        <v>3.5</v>
      </c>
      <c r="K15" s="117">
        <v>1.6</v>
      </c>
      <c r="L15" s="129">
        <v>1.2</v>
      </c>
      <c r="M15" s="319" t="s">
        <v>43</v>
      </c>
      <c r="N15" s="309" t="s">
        <v>43</v>
      </c>
      <c r="O15" s="210" t="s">
        <v>43</v>
      </c>
      <c r="P15" s="101" t="s">
        <v>85</v>
      </c>
    </row>
    <row r="16" spans="1:16">
      <c r="A16" s="91" t="s">
        <v>128</v>
      </c>
      <c r="B16" s="92" t="s">
        <v>114</v>
      </c>
      <c r="C16" s="127">
        <v>11</v>
      </c>
      <c r="D16" s="78">
        <v>8</v>
      </c>
      <c r="E16" s="78">
        <v>2</v>
      </c>
      <c r="F16" s="78">
        <v>-9.1</v>
      </c>
      <c r="G16" s="78">
        <v>0</v>
      </c>
      <c r="H16" s="78">
        <v>-2.6</v>
      </c>
      <c r="I16" s="78">
        <v>-6.9</v>
      </c>
      <c r="J16" s="78">
        <v>4.8</v>
      </c>
      <c r="K16" s="78">
        <v>-1.5</v>
      </c>
      <c r="L16" s="78">
        <v>2.2999999999999998</v>
      </c>
      <c r="M16" s="225">
        <v>0</v>
      </c>
      <c r="N16" s="226">
        <v>0.3</v>
      </c>
      <c r="O16" s="219">
        <v>9.1</v>
      </c>
      <c r="P16" s="92" t="s">
        <v>85</v>
      </c>
    </row>
    <row r="17" spans="1:16">
      <c r="A17" s="87" t="s">
        <v>276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76"/>
    </row>
    <row r="18" spans="1:16">
      <c r="A18" s="102" t="s">
        <v>125</v>
      </c>
      <c r="B18" s="101" t="s">
        <v>130</v>
      </c>
      <c r="C18" s="124">
        <v>50</v>
      </c>
      <c r="D18" s="117" t="s">
        <v>273</v>
      </c>
      <c r="E18" s="117">
        <v>50</v>
      </c>
      <c r="F18" s="117">
        <v>30</v>
      </c>
      <c r="G18" s="117">
        <v>20</v>
      </c>
      <c r="H18" s="117">
        <v>50</v>
      </c>
      <c r="I18" s="117" t="s">
        <v>96</v>
      </c>
      <c r="J18" s="117">
        <v>140</v>
      </c>
      <c r="K18" s="117" t="s">
        <v>96</v>
      </c>
      <c r="L18" s="129">
        <v>40</v>
      </c>
      <c r="M18" s="319">
        <v>150</v>
      </c>
      <c r="N18" s="309">
        <v>50</v>
      </c>
      <c r="O18" s="210" t="s">
        <v>96</v>
      </c>
      <c r="P18" s="101" t="s">
        <v>85</v>
      </c>
    </row>
    <row r="19" spans="1:16">
      <c r="A19" s="89" t="s">
        <v>11</v>
      </c>
      <c r="B19" s="90" t="s">
        <v>130</v>
      </c>
      <c r="C19" s="124" t="s">
        <v>132</v>
      </c>
      <c r="D19" s="117" t="s">
        <v>132</v>
      </c>
      <c r="E19" s="117" t="s">
        <v>132</v>
      </c>
      <c r="F19" s="117" t="s">
        <v>132</v>
      </c>
      <c r="G19" s="117" t="s">
        <v>132</v>
      </c>
      <c r="H19" s="117" t="s">
        <v>132</v>
      </c>
      <c r="I19" s="117">
        <v>310</v>
      </c>
      <c r="J19" s="117">
        <v>120</v>
      </c>
      <c r="K19" s="117" t="s">
        <v>132</v>
      </c>
      <c r="L19" s="129" t="s">
        <v>132</v>
      </c>
      <c r="M19" s="319" t="s">
        <v>96</v>
      </c>
      <c r="N19" s="309" t="s">
        <v>132</v>
      </c>
      <c r="O19" s="210">
        <v>150</v>
      </c>
      <c r="P19" s="180">
        <v>10000</v>
      </c>
    </row>
    <row r="20" spans="1:16">
      <c r="A20" s="102" t="s">
        <v>12</v>
      </c>
      <c r="B20" s="101" t="s">
        <v>130</v>
      </c>
      <c r="C20" s="124" t="s">
        <v>133</v>
      </c>
      <c r="D20" s="117" t="s">
        <v>133</v>
      </c>
      <c r="E20" s="117">
        <v>3</v>
      </c>
      <c r="F20" s="129">
        <v>3</v>
      </c>
      <c r="G20" s="129">
        <v>11</v>
      </c>
      <c r="H20" s="129" t="s">
        <v>133</v>
      </c>
      <c r="I20" s="129" t="s">
        <v>133</v>
      </c>
      <c r="J20" s="117" t="s">
        <v>133</v>
      </c>
      <c r="K20" s="117" t="s">
        <v>133</v>
      </c>
      <c r="L20" s="129" t="s">
        <v>133</v>
      </c>
      <c r="M20" s="319" t="s">
        <v>133</v>
      </c>
      <c r="N20" s="309" t="s">
        <v>133</v>
      </c>
      <c r="O20" s="309" t="s">
        <v>133</v>
      </c>
      <c r="P20" s="180">
        <v>3200</v>
      </c>
    </row>
    <row r="21" spans="1:16">
      <c r="A21" s="89" t="s">
        <v>10</v>
      </c>
      <c r="B21" s="90" t="s">
        <v>104</v>
      </c>
      <c r="C21" s="124">
        <v>5.9</v>
      </c>
      <c r="D21" s="117">
        <v>6.1</v>
      </c>
      <c r="E21" s="117">
        <v>6.4</v>
      </c>
      <c r="F21" s="117">
        <v>6.2</v>
      </c>
      <c r="G21" s="117">
        <v>5.9</v>
      </c>
      <c r="H21" s="117">
        <v>5.8</v>
      </c>
      <c r="I21" s="117">
        <v>6.1</v>
      </c>
      <c r="J21" s="117">
        <v>4.7</v>
      </c>
      <c r="K21" s="117">
        <v>5.9</v>
      </c>
      <c r="L21" s="129">
        <v>6.2</v>
      </c>
      <c r="M21" s="319">
        <v>5.9</v>
      </c>
      <c r="N21" s="309">
        <v>6.1</v>
      </c>
      <c r="O21" s="210">
        <v>6.3</v>
      </c>
      <c r="P21" s="101">
        <v>250</v>
      </c>
    </row>
    <row r="22" spans="1:16">
      <c r="A22" s="102" t="s">
        <v>9</v>
      </c>
      <c r="B22" s="101" t="s">
        <v>130</v>
      </c>
      <c r="C22" s="128">
        <v>60</v>
      </c>
      <c r="D22" s="129">
        <v>38</v>
      </c>
      <c r="E22" s="129" t="s">
        <v>132</v>
      </c>
      <c r="F22" s="129" t="s">
        <v>132</v>
      </c>
      <c r="G22" s="129" t="s">
        <v>132</v>
      </c>
      <c r="H22" s="129" t="s">
        <v>132</v>
      </c>
      <c r="I22" s="129" t="s">
        <v>132</v>
      </c>
      <c r="J22" s="117" t="s">
        <v>132</v>
      </c>
      <c r="K22" s="117" t="s">
        <v>132</v>
      </c>
      <c r="L22" s="129" t="s">
        <v>132</v>
      </c>
      <c r="M22" s="319">
        <v>60</v>
      </c>
      <c r="N22" s="309" t="s">
        <v>132</v>
      </c>
      <c r="O22" s="210" t="s">
        <v>132</v>
      </c>
      <c r="P22" s="180">
        <v>1500</v>
      </c>
    </row>
    <row r="23" spans="1:16">
      <c r="A23" s="89" t="s">
        <v>13</v>
      </c>
      <c r="B23" s="90" t="s">
        <v>104</v>
      </c>
      <c r="C23" s="124">
        <v>16.2</v>
      </c>
      <c r="D23" s="117">
        <v>17.8</v>
      </c>
      <c r="E23" s="117">
        <v>16.8</v>
      </c>
      <c r="F23" s="117">
        <v>16.8</v>
      </c>
      <c r="G23" s="117">
        <v>16.100000000000001</v>
      </c>
      <c r="H23" s="117">
        <v>15.3</v>
      </c>
      <c r="I23" s="117">
        <v>14</v>
      </c>
      <c r="J23" s="117">
        <v>8</v>
      </c>
      <c r="K23" s="117">
        <v>15.4</v>
      </c>
      <c r="L23" s="129">
        <v>15.3</v>
      </c>
      <c r="M23" s="319">
        <v>14.9</v>
      </c>
      <c r="N23" s="309">
        <v>14.6</v>
      </c>
      <c r="O23" s="210">
        <v>8.1</v>
      </c>
      <c r="P23" s="101">
        <v>500</v>
      </c>
    </row>
    <row r="24" spans="1:16">
      <c r="A24" s="89" t="s">
        <v>123</v>
      </c>
      <c r="B24" s="90" t="s">
        <v>104</v>
      </c>
      <c r="C24" s="124">
        <v>172</v>
      </c>
      <c r="D24" s="117">
        <v>165</v>
      </c>
      <c r="E24" s="117">
        <v>166</v>
      </c>
      <c r="F24" s="117">
        <v>186</v>
      </c>
      <c r="G24" s="117">
        <v>173</v>
      </c>
      <c r="H24" s="117">
        <v>175</v>
      </c>
      <c r="I24" s="117">
        <v>133</v>
      </c>
      <c r="J24" s="117">
        <v>86.8</v>
      </c>
      <c r="K24" s="117">
        <v>177</v>
      </c>
      <c r="L24" s="129">
        <v>189</v>
      </c>
      <c r="M24" s="319">
        <v>175</v>
      </c>
      <c r="N24" s="309">
        <v>177</v>
      </c>
      <c r="O24" s="210">
        <v>80.5</v>
      </c>
      <c r="P24" s="101" t="s">
        <v>85</v>
      </c>
    </row>
    <row r="25" spans="1:16">
      <c r="A25" s="89" t="s">
        <v>134</v>
      </c>
      <c r="B25" s="90" t="s">
        <v>104</v>
      </c>
      <c r="C25" s="124" t="s">
        <v>67</v>
      </c>
      <c r="D25" s="117" t="s">
        <v>67</v>
      </c>
      <c r="E25" s="93" t="s">
        <v>43</v>
      </c>
      <c r="F25" s="117" t="s">
        <v>67</v>
      </c>
      <c r="G25" s="117" t="s">
        <v>67</v>
      </c>
      <c r="H25" s="117" t="s">
        <v>67</v>
      </c>
      <c r="I25" s="117" t="s">
        <v>67</v>
      </c>
      <c r="J25" s="117" t="s">
        <v>67</v>
      </c>
      <c r="K25" s="117" t="s">
        <v>67</v>
      </c>
      <c r="L25" s="129" t="s">
        <v>67</v>
      </c>
      <c r="M25" s="309" t="s">
        <v>67</v>
      </c>
      <c r="N25" s="309" t="s">
        <v>67</v>
      </c>
      <c r="O25" s="210" t="s">
        <v>67</v>
      </c>
      <c r="P25" s="101" t="s">
        <v>85</v>
      </c>
    </row>
    <row r="26" spans="1:16">
      <c r="A26" s="89" t="s">
        <v>135</v>
      </c>
      <c r="B26" s="90" t="s">
        <v>104</v>
      </c>
      <c r="C26" s="124">
        <v>210</v>
      </c>
      <c r="D26" s="117">
        <v>202</v>
      </c>
      <c r="E26" s="117">
        <v>202</v>
      </c>
      <c r="F26" s="117">
        <v>227</v>
      </c>
      <c r="G26" s="117">
        <v>211</v>
      </c>
      <c r="H26" s="117">
        <v>213</v>
      </c>
      <c r="I26" s="117">
        <v>162</v>
      </c>
      <c r="J26" s="117">
        <v>106</v>
      </c>
      <c r="K26" s="117">
        <v>216</v>
      </c>
      <c r="L26" s="129">
        <v>231</v>
      </c>
      <c r="M26" s="319">
        <v>213</v>
      </c>
      <c r="N26" s="309">
        <v>216</v>
      </c>
      <c r="O26" s="210">
        <v>98.2</v>
      </c>
      <c r="P26" s="101" t="s">
        <v>85</v>
      </c>
    </row>
    <row r="27" spans="1:16">
      <c r="A27" s="91" t="s">
        <v>136</v>
      </c>
      <c r="B27" s="92" t="s">
        <v>104</v>
      </c>
      <c r="C27" s="127" t="s">
        <v>67</v>
      </c>
      <c r="D27" s="78" t="s">
        <v>67</v>
      </c>
      <c r="E27" s="132" t="s">
        <v>43</v>
      </c>
      <c r="F27" s="78" t="s">
        <v>67</v>
      </c>
      <c r="G27" s="78" t="s">
        <v>67</v>
      </c>
      <c r="H27" s="78" t="s">
        <v>67</v>
      </c>
      <c r="I27" s="78" t="s">
        <v>67</v>
      </c>
      <c r="J27" s="78" t="s">
        <v>67</v>
      </c>
      <c r="K27" s="78" t="s">
        <v>67</v>
      </c>
      <c r="L27" s="78" t="s">
        <v>67</v>
      </c>
      <c r="M27" s="225" t="s">
        <v>67</v>
      </c>
      <c r="N27" s="226" t="s">
        <v>67</v>
      </c>
      <c r="O27" s="219" t="s">
        <v>67</v>
      </c>
      <c r="P27" s="92" t="s">
        <v>85</v>
      </c>
    </row>
    <row r="28" spans="1:16">
      <c r="A28" s="87" t="s">
        <v>101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76"/>
    </row>
    <row r="29" spans="1:16">
      <c r="A29" s="89" t="s">
        <v>14</v>
      </c>
      <c r="B29" s="90" t="s">
        <v>104</v>
      </c>
      <c r="C29" s="124">
        <v>7.0000000000000001E-3</v>
      </c>
      <c r="D29" s="117" t="s">
        <v>193</v>
      </c>
      <c r="E29" s="117" t="s">
        <v>193</v>
      </c>
      <c r="F29" s="117" t="s">
        <v>193</v>
      </c>
      <c r="G29" s="117" t="s">
        <v>193</v>
      </c>
      <c r="H29" s="117">
        <v>6.0000000000000001E-3</v>
      </c>
      <c r="I29" s="117" t="s">
        <v>71</v>
      </c>
      <c r="J29" s="117">
        <v>0.01</v>
      </c>
      <c r="K29" s="117" t="s">
        <v>69</v>
      </c>
      <c r="L29" s="129">
        <v>5.0000000000000001E-3</v>
      </c>
      <c r="M29" s="319">
        <v>1.7000000000000001E-2</v>
      </c>
      <c r="N29" s="309" t="s">
        <v>69</v>
      </c>
      <c r="O29" s="210">
        <v>1.7999999999999999E-2</v>
      </c>
      <c r="P29" s="101">
        <v>0.2</v>
      </c>
    </row>
    <row r="30" spans="1:16" ht="13.5">
      <c r="A30" s="89" t="s">
        <v>15</v>
      </c>
      <c r="B30" s="90" t="s">
        <v>104</v>
      </c>
      <c r="C30" s="124" t="s">
        <v>68</v>
      </c>
      <c r="D30" s="117" t="s">
        <v>74</v>
      </c>
      <c r="E30" s="117" t="s">
        <v>193</v>
      </c>
      <c r="F30" s="117" t="s">
        <v>258</v>
      </c>
      <c r="G30" s="117" t="s">
        <v>258</v>
      </c>
      <c r="H30" s="117" t="s">
        <v>68</v>
      </c>
      <c r="I30" s="117" t="s">
        <v>258</v>
      </c>
      <c r="J30" s="117" t="s">
        <v>237</v>
      </c>
      <c r="K30" s="117" t="s">
        <v>68</v>
      </c>
      <c r="L30" s="129" t="s">
        <v>68</v>
      </c>
      <c r="M30" s="319" t="s">
        <v>68</v>
      </c>
      <c r="N30" s="309" t="s">
        <v>68</v>
      </c>
      <c r="O30" s="309" t="s">
        <v>68</v>
      </c>
      <c r="P30" s="101">
        <v>6.0000000000000001E-3</v>
      </c>
    </row>
    <row r="31" spans="1:16" ht="13.5">
      <c r="A31" s="89" t="s">
        <v>16</v>
      </c>
      <c r="B31" s="90" t="s">
        <v>104</v>
      </c>
      <c r="C31" s="124" t="s">
        <v>68</v>
      </c>
      <c r="D31" s="117">
        <v>1E-3</v>
      </c>
      <c r="E31" s="117" t="s">
        <v>68</v>
      </c>
      <c r="F31" s="117" t="s">
        <v>267</v>
      </c>
      <c r="G31" s="117" t="s">
        <v>43</v>
      </c>
      <c r="H31" s="117" t="s">
        <v>68</v>
      </c>
      <c r="I31" s="117" t="s">
        <v>68</v>
      </c>
      <c r="J31" s="117" t="s">
        <v>237</v>
      </c>
      <c r="K31" s="117" t="s">
        <v>68</v>
      </c>
      <c r="L31" s="129" t="s">
        <v>68</v>
      </c>
      <c r="M31" s="319" t="s">
        <v>68</v>
      </c>
      <c r="N31" s="309" t="s">
        <v>68</v>
      </c>
      <c r="O31" s="309" t="s">
        <v>68</v>
      </c>
      <c r="P31" s="101">
        <v>2.5000000000000001E-2</v>
      </c>
    </row>
    <row r="32" spans="1:16">
      <c r="A32" s="89" t="s">
        <v>17</v>
      </c>
      <c r="B32" s="90" t="s">
        <v>104</v>
      </c>
      <c r="C32" s="124">
        <v>3.5000000000000003E-2</v>
      </c>
      <c r="D32" s="117">
        <v>0.04</v>
      </c>
      <c r="E32" s="117">
        <v>3.9E-2</v>
      </c>
      <c r="F32" s="117">
        <v>3.9E-2</v>
      </c>
      <c r="G32" s="117">
        <v>0.04</v>
      </c>
      <c r="H32" s="117">
        <v>0.04</v>
      </c>
      <c r="I32" s="117">
        <v>3.7999999999999999E-2</v>
      </c>
      <c r="J32" s="117">
        <v>3.5400000000000001E-2</v>
      </c>
      <c r="K32" s="117">
        <v>3.7999999999999999E-2</v>
      </c>
      <c r="L32" s="129">
        <v>5.1999999999999998E-2</v>
      </c>
      <c r="M32" s="319">
        <v>3.5000000000000003E-2</v>
      </c>
      <c r="N32" s="309">
        <v>4.1000000000000002E-2</v>
      </c>
      <c r="O32" s="458">
        <v>0.03</v>
      </c>
      <c r="P32" s="101">
        <v>1</v>
      </c>
    </row>
    <row r="33" spans="1:16">
      <c r="A33" s="89" t="s">
        <v>18</v>
      </c>
      <c r="B33" s="90" t="s">
        <v>104</v>
      </c>
      <c r="C33" s="124" t="s">
        <v>68</v>
      </c>
      <c r="D33" s="117" t="s">
        <v>76</v>
      </c>
      <c r="E33" s="117" t="s">
        <v>76</v>
      </c>
      <c r="F33" s="117" t="s">
        <v>76</v>
      </c>
      <c r="G33" s="117" t="s">
        <v>76</v>
      </c>
      <c r="H33" s="117" t="s">
        <v>68</v>
      </c>
      <c r="I33" s="117" t="s">
        <v>76</v>
      </c>
      <c r="J33" s="117" t="s">
        <v>237</v>
      </c>
      <c r="K33" s="117" t="s">
        <v>68</v>
      </c>
      <c r="L33" s="129" t="s">
        <v>68</v>
      </c>
      <c r="M33" s="319" t="s">
        <v>68</v>
      </c>
      <c r="N33" s="309" t="s">
        <v>68</v>
      </c>
      <c r="O33" s="309" t="s">
        <v>68</v>
      </c>
      <c r="P33" s="101" t="s">
        <v>85</v>
      </c>
    </row>
    <row r="34" spans="1:16">
      <c r="A34" s="89" t="s">
        <v>19</v>
      </c>
      <c r="B34" s="90" t="s">
        <v>104</v>
      </c>
      <c r="C34" s="124">
        <v>0.08</v>
      </c>
      <c r="D34" s="117">
        <v>7.0000000000000007E-2</v>
      </c>
      <c r="E34" s="117">
        <v>0.05</v>
      </c>
      <c r="F34" s="117">
        <v>0.05</v>
      </c>
      <c r="G34" s="117">
        <v>0.08</v>
      </c>
      <c r="H34" s="117">
        <v>0.13</v>
      </c>
      <c r="I34" s="117" t="s">
        <v>79</v>
      </c>
      <c r="J34" s="117">
        <v>0.04</v>
      </c>
      <c r="K34" s="117">
        <v>7.0000000000000007E-2</v>
      </c>
      <c r="L34" s="129">
        <v>0.1</v>
      </c>
      <c r="M34" s="321">
        <v>0.1</v>
      </c>
      <c r="N34" s="455">
        <v>0.06</v>
      </c>
      <c r="O34" s="414" t="s">
        <v>71</v>
      </c>
      <c r="P34" s="101">
        <v>5</v>
      </c>
    </row>
    <row r="35" spans="1:16" ht="13.5">
      <c r="A35" s="102" t="s">
        <v>20</v>
      </c>
      <c r="B35" s="101" t="s">
        <v>104</v>
      </c>
      <c r="C35" s="128" t="s">
        <v>237</v>
      </c>
      <c r="D35" s="129" t="s">
        <v>77</v>
      </c>
      <c r="E35" s="129" t="s">
        <v>77</v>
      </c>
      <c r="F35" s="129" t="s">
        <v>259</v>
      </c>
      <c r="G35" s="129" t="s">
        <v>259</v>
      </c>
      <c r="H35" s="129" t="s">
        <v>237</v>
      </c>
      <c r="I35" s="129" t="s">
        <v>259</v>
      </c>
      <c r="J35" s="117" t="s">
        <v>314</v>
      </c>
      <c r="K35" s="117" t="s">
        <v>237</v>
      </c>
      <c r="L35" s="129" t="s">
        <v>237</v>
      </c>
      <c r="M35" s="319" t="s">
        <v>237</v>
      </c>
      <c r="N35" s="309" t="s">
        <v>237</v>
      </c>
      <c r="O35" s="210">
        <v>6.9999999999999999E-4</v>
      </c>
      <c r="P35" s="101">
        <v>5.0000000000000001E-3</v>
      </c>
    </row>
    <row r="36" spans="1:16">
      <c r="A36" s="89" t="s">
        <v>21</v>
      </c>
      <c r="B36" s="90" t="s">
        <v>104</v>
      </c>
      <c r="C36" s="124">
        <v>32.5</v>
      </c>
      <c r="D36" s="117">
        <v>43.3</v>
      </c>
      <c r="E36" s="117">
        <v>36.299999999999997</v>
      </c>
      <c r="F36" s="117">
        <v>33.799999999999997</v>
      </c>
      <c r="G36" s="117">
        <v>38</v>
      </c>
      <c r="H36" s="117">
        <v>33.9</v>
      </c>
      <c r="I36" s="117">
        <v>28</v>
      </c>
      <c r="J36" s="117">
        <v>24.2</v>
      </c>
      <c r="K36" s="117">
        <v>33.4</v>
      </c>
      <c r="L36" s="129">
        <v>41</v>
      </c>
      <c r="M36" s="319">
        <v>31.2</v>
      </c>
      <c r="N36" s="309">
        <v>29.9</v>
      </c>
      <c r="O36" s="210">
        <v>24.3</v>
      </c>
      <c r="P36" s="101" t="s">
        <v>85</v>
      </c>
    </row>
    <row r="37" spans="1:16">
      <c r="A37" s="89" t="s">
        <v>22</v>
      </c>
      <c r="B37" s="90" t="s">
        <v>104</v>
      </c>
      <c r="C37" s="124" t="s">
        <v>68</v>
      </c>
      <c r="D37" s="117" t="s">
        <v>78</v>
      </c>
      <c r="E37" s="117" t="s">
        <v>78</v>
      </c>
      <c r="F37" s="117" t="s">
        <v>78</v>
      </c>
      <c r="G37" s="117" t="s">
        <v>78</v>
      </c>
      <c r="H37" s="117" t="s">
        <v>68</v>
      </c>
      <c r="I37" s="117" t="s">
        <v>78</v>
      </c>
      <c r="J37" s="117" t="s">
        <v>237</v>
      </c>
      <c r="K37" s="117" t="s">
        <v>68</v>
      </c>
      <c r="L37" s="129" t="s">
        <v>68</v>
      </c>
      <c r="M37" s="319" t="s">
        <v>68</v>
      </c>
      <c r="N37" s="309" t="s">
        <v>68</v>
      </c>
      <c r="O37" s="309" t="s">
        <v>68</v>
      </c>
      <c r="P37" s="101">
        <v>0.05</v>
      </c>
    </row>
    <row r="38" spans="1:16">
      <c r="A38" s="89" t="s">
        <v>23</v>
      </c>
      <c r="B38" s="90" t="s">
        <v>104</v>
      </c>
      <c r="C38" s="124" t="s">
        <v>68</v>
      </c>
      <c r="D38" s="117" t="s">
        <v>74</v>
      </c>
      <c r="E38" s="117" t="s">
        <v>74</v>
      </c>
      <c r="F38" s="117" t="s">
        <v>74</v>
      </c>
      <c r="G38" s="117" t="s">
        <v>74</v>
      </c>
      <c r="H38" s="117" t="s">
        <v>68</v>
      </c>
      <c r="I38" s="117" t="s">
        <v>74</v>
      </c>
      <c r="J38" s="117" t="s">
        <v>237</v>
      </c>
      <c r="K38" s="117" t="s">
        <v>68</v>
      </c>
      <c r="L38" s="129" t="s">
        <v>68</v>
      </c>
      <c r="M38" s="319" t="s">
        <v>68</v>
      </c>
      <c r="N38" s="309" t="s">
        <v>68</v>
      </c>
      <c r="O38" s="309" t="s">
        <v>68</v>
      </c>
      <c r="P38" s="101" t="s">
        <v>85</v>
      </c>
    </row>
    <row r="39" spans="1:16">
      <c r="A39" s="102" t="s">
        <v>24</v>
      </c>
      <c r="B39" s="101" t="s">
        <v>104</v>
      </c>
      <c r="C39" s="128">
        <v>6.0000000000000001E-3</v>
      </c>
      <c r="D39" s="129" t="s">
        <v>74</v>
      </c>
      <c r="E39" s="129" t="s">
        <v>74</v>
      </c>
      <c r="F39" s="129" t="s">
        <v>74</v>
      </c>
      <c r="G39" s="129" t="s">
        <v>74</v>
      </c>
      <c r="H39" s="129" t="s">
        <v>68</v>
      </c>
      <c r="I39" s="117">
        <v>7.0000000000000007E-2</v>
      </c>
      <c r="J39" s="117">
        <v>0.05</v>
      </c>
      <c r="K39" s="117" t="s">
        <v>68</v>
      </c>
      <c r="L39" s="129" t="s">
        <v>68</v>
      </c>
      <c r="M39" s="319" t="s">
        <v>68</v>
      </c>
      <c r="N39" s="309">
        <v>3.0000000000000001E-3</v>
      </c>
      <c r="O39" s="210">
        <v>2.4E-2</v>
      </c>
      <c r="P39" s="101">
        <v>1</v>
      </c>
    </row>
    <row r="40" spans="1:16">
      <c r="A40" s="89" t="s">
        <v>25</v>
      </c>
      <c r="B40" s="90" t="s">
        <v>104</v>
      </c>
      <c r="C40" s="124">
        <v>0.16</v>
      </c>
      <c r="D40" s="117">
        <v>0.57999999999999996</v>
      </c>
      <c r="E40" s="117" t="s">
        <v>78</v>
      </c>
      <c r="F40" s="117">
        <v>0.25</v>
      </c>
      <c r="G40" s="117">
        <v>0.21</v>
      </c>
      <c r="H40" s="117">
        <v>0.21</v>
      </c>
      <c r="I40" s="117">
        <v>0.09</v>
      </c>
      <c r="J40" s="117" t="s">
        <v>70</v>
      </c>
      <c r="K40" s="117">
        <v>0.17</v>
      </c>
      <c r="L40" s="191">
        <v>0.56000000000000005</v>
      </c>
      <c r="M40" s="319">
        <v>0.28999999999999998</v>
      </c>
      <c r="N40" s="309" t="s">
        <v>71</v>
      </c>
      <c r="O40" s="414">
        <v>0.1</v>
      </c>
      <c r="P40" s="101">
        <v>0.3</v>
      </c>
    </row>
    <row r="41" spans="1:16" ht="13.5">
      <c r="A41" s="102" t="s">
        <v>26</v>
      </c>
      <c r="B41" s="101" t="s">
        <v>104</v>
      </c>
      <c r="C41" s="128" t="s">
        <v>68</v>
      </c>
      <c r="D41" s="129" t="s">
        <v>236</v>
      </c>
      <c r="E41" s="129" t="s">
        <v>236</v>
      </c>
      <c r="F41" s="129" t="s">
        <v>262</v>
      </c>
      <c r="G41" s="129" t="s">
        <v>262</v>
      </c>
      <c r="H41" s="129" t="s">
        <v>68</v>
      </c>
      <c r="I41" s="117" t="s">
        <v>260</v>
      </c>
      <c r="J41" s="117">
        <v>2.9999999999999997E-4</v>
      </c>
      <c r="K41" s="117" t="s">
        <v>68</v>
      </c>
      <c r="L41" s="129" t="s">
        <v>68</v>
      </c>
      <c r="M41" s="319" t="s">
        <v>68</v>
      </c>
      <c r="N41" s="309" t="s">
        <v>68</v>
      </c>
      <c r="O41" s="309" t="s">
        <v>68</v>
      </c>
      <c r="P41" s="101">
        <v>0.01</v>
      </c>
    </row>
    <row r="42" spans="1:16">
      <c r="A42" s="89" t="s">
        <v>27</v>
      </c>
      <c r="B42" s="90" t="s">
        <v>104</v>
      </c>
      <c r="C42" s="124">
        <v>5.43</v>
      </c>
      <c r="D42" s="117">
        <v>7.22</v>
      </c>
      <c r="E42" s="117">
        <v>6.86</v>
      </c>
      <c r="F42" s="117">
        <v>6.2</v>
      </c>
      <c r="G42" s="117">
        <v>6.84</v>
      </c>
      <c r="H42" s="117">
        <v>6.62</v>
      </c>
      <c r="I42" s="117">
        <v>5.0999999999999996</v>
      </c>
      <c r="J42" s="117">
        <v>3.96</v>
      </c>
      <c r="K42" s="117">
        <v>7.29</v>
      </c>
      <c r="L42" s="129">
        <v>7.96</v>
      </c>
      <c r="M42" s="319">
        <v>7.71</v>
      </c>
      <c r="N42" s="309">
        <v>5.89</v>
      </c>
      <c r="O42" s="210">
        <v>4.53</v>
      </c>
      <c r="P42" s="101">
        <v>100</v>
      </c>
    </row>
    <row r="43" spans="1:16">
      <c r="A43" s="89" t="s">
        <v>28</v>
      </c>
      <c r="B43" s="90" t="s">
        <v>104</v>
      </c>
      <c r="C43" s="124">
        <v>6.0000000000000001E-3</v>
      </c>
      <c r="D43" s="117">
        <v>0.2</v>
      </c>
      <c r="E43" s="117">
        <v>0.2</v>
      </c>
      <c r="F43" s="96">
        <v>0.19</v>
      </c>
      <c r="G43" s="96">
        <v>0.21</v>
      </c>
      <c r="H43" s="96">
        <v>0.19</v>
      </c>
      <c r="I43" s="96">
        <v>0.14000000000000001</v>
      </c>
      <c r="J43" s="96">
        <v>7.0000000000000007E-2</v>
      </c>
      <c r="K43" s="96">
        <v>0.18</v>
      </c>
      <c r="L43" s="191">
        <v>0.23</v>
      </c>
      <c r="M43" s="322">
        <v>0.15</v>
      </c>
      <c r="N43" s="456">
        <v>0.16</v>
      </c>
      <c r="O43" s="457">
        <v>0.13</v>
      </c>
      <c r="P43" s="101">
        <v>0.05</v>
      </c>
    </row>
    <row r="44" spans="1:16">
      <c r="A44" s="89" t="s">
        <v>249</v>
      </c>
      <c r="B44" s="90" t="s">
        <v>104</v>
      </c>
      <c r="C44" s="124" t="s">
        <v>250</v>
      </c>
      <c r="D44" s="93" t="s">
        <v>43</v>
      </c>
      <c r="E44" s="93" t="s">
        <v>43</v>
      </c>
      <c r="F44" s="178" t="s">
        <v>43</v>
      </c>
      <c r="G44" s="178" t="s">
        <v>43</v>
      </c>
      <c r="H44" s="178" t="s">
        <v>250</v>
      </c>
      <c r="I44" s="117" t="s">
        <v>43</v>
      </c>
      <c r="J44" s="117" t="s">
        <v>250</v>
      </c>
      <c r="K44" s="117" t="s">
        <v>250</v>
      </c>
      <c r="L44" s="129" t="s">
        <v>250</v>
      </c>
      <c r="M44" s="319" t="s">
        <v>250</v>
      </c>
      <c r="N44" s="309" t="s">
        <v>250</v>
      </c>
      <c r="O44" s="309" t="s">
        <v>250</v>
      </c>
      <c r="P44" s="101">
        <v>1E-3</v>
      </c>
    </row>
    <row r="45" spans="1:16">
      <c r="A45" s="89" t="s">
        <v>29</v>
      </c>
      <c r="B45" s="90" t="s">
        <v>104</v>
      </c>
      <c r="C45" s="124">
        <v>4.0000000000000001E-3</v>
      </c>
      <c r="D45" s="117" t="s">
        <v>79</v>
      </c>
      <c r="E45" s="117" t="s">
        <v>79</v>
      </c>
      <c r="F45" s="117" t="s">
        <v>79</v>
      </c>
      <c r="G45" s="117" t="s">
        <v>79</v>
      </c>
      <c r="H45" s="117" t="s">
        <v>68</v>
      </c>
      <c r="I45" s="117" t="s">
        <v>79</v>
      </c>
      <c r="J45" s="117" t="s">
        <v>237</v>
      </c>
      <c r="K45" s="117" t="s">
        <v>254</v>
      </c>
      <c r="L45" s="129" t="s">
        <v>390</v>
      </c>
      <c r="M45" s="319" t="s">
        <v>254</v>
      </c>
      <c r="N45" s="309" t="s">
        <v>254</v>
      </c>
      <c r="O45" s="309" t="s">
        <v>254</v>
      </c>
      <c r="P45" s="101">
        <v>0.25</v>
      </c>
    </row>
    <row r="46" spans="1:16">
      <c r="A46" s="102" t="s">
        <v>30</v>
      </c>
      <c r="B46" s="101" t="s">
        <v>104</v>
      </c>
      <c r="C46" s="128" t="s">
        <v>68</v>
      </c>
      <c r="D46" s="129" t="s">
        <v>78</v>
      </c>
      <c r="E46" s="129" t="s">
        <v>78</v>
      </c>
      <c r="F46" s="129" t="s">
        <v>78</v>
      </c>
      <c r="G46" s="129" t="s">
        <v>78</v>
      </c>
      <c r="H46" s="129" t="s">
        <v>68</v>
      </c>
      <c r="I46" s="117" t="s">
        <v>78</v>
      </c>
      <c r="J46" s="117" t="s">
        <v>237</v>
      </c>
      <c r="K46" s="117" t="s">
        <v>68</v>
      </c>
      <c r="L46" s="129" t="s">
        <v>68</v>
      </c>
      <c r="M46" s="319">
        <v>1E-3</v>
      </c>
      <c r="N46" s="309" t="s">
        <v>68</v>
      </c>
      <c r="O46" s="309" t="s">
        <v>68</v>
      </c>
      <c r="P46" s="101" t="s">
        <v>85</v>
      </c>
    </row>
    <row r="47" spans="1:16">
      <c r="A47" s="89" t="s">
        <v>31</v>
      </c>
      <c r="B47" s="90" t="s">
        <v>104</v>
      </c>
      <c r="C47" s="124" t="s">
        <v>70</v>
      </c>
      <c r="D47" s="117" t="s">
        <v>80</v>
      </c>
      <c r="E47" s="117" t="s">
        <v>80</v>
      </c>
      <c r="F47" s="117" t="s">
        <v>80</v>
      </c>
      <c r="G47" s="117" t="s">
        <v>80</v>
      </c>
      <c r="H47" s="117">
        <v>0.03</v>
      </c>
      <c r="I47" s="117" t="s">
        <v>80</v>
      </c>
      <c r="J47" s="117">
        <v>1.7999999999999999E-2</v>
      </c>
      <c r="K47" s="117">
        <v>0.11</v>
      </c>
      <c r="L47" s="129">
        <v>0.1</v>
      </c>
      <c r="M47" s="321">
        <v>0.5</v>
      </c>
      <c r="N47" s="455">
        <v>0.02</v>
      </c>
      <c r="O47" s="414">
        <v>0.19</v>
      </c>
      <c r="P47" s="101" t="s">
        <v>85</v>
      </c>
    </row>
    <row r="48" spans="1:16">
      <c r="A48" s="89" t="s">
        <v>32</v>
      </c>
      <c r="B48" s="90" t="s">
        <v>104</v>
      </c>
      <c r="C48" s="124">
        <v>0.9</v>
      </c>
      <c r="D48" s="117">
        <v>0.12</v>
      </c>
      <c r="E48" s="117">
        <v>0.12</v>
      </c>
      <c r="F48" s="117">
        <v>0.09</v>
      </c>
      <c r="G48" s="117">
        <v>0.5</v>
      </c>
      <c r="H48" s="117">
        <v>0.13</v>
      </c>
      <c r="I48" s="178" t="s">
        <v>81</v>
      </c>
      <c r="J48" s="117">
        <v>3.1E-2</v>
      </c>
      <c r="K48" s="117">
        <v>0.23</v>
      </c>
      <c r="L48" s="129">
        <v>0.34</v>
      </c>
      <c r="M48" s="319">
        <v>1.93</v>
      </c>
      <c r="N48" s="309">
        <v>0.49</v>
      </c>
      <c r="O48" s="210">
        <v>0.12</v>
      </c>
      <c r="P48" s="101" t="s">
        <v>85</v>
      </c>
    </row>
    <row r="49" spans="1:16">
      <c r="A49" s="89" t="s">
        <v>251</v>
      </c>
      <c r="B49" s="90" t="s">
        <v>104</v>
      </c>
      <c r="C49" s="124" t="s">
        <v>252</v>
      </c>
      <c r="D49" s="117" t="s">
        <v>68</v>
      </c>
      <c r="E49" s="117" t="s">
        <v>252</v>
      </c>
      <c r="F49" s="117" t="s">
        <v>43</v>
      </c>
      <c r="G49" s="117" t="s">
        <v>43</v>
      </c>
      <c r="H49" s="117" t="s">
        <v>252</v>
      </c>
      <c r="I49" s="117" t="s">
        <v>43</v>
      </c>
      <c r="J49" s="117" t="s">
        <v>315</v>
      </c>
      <c r="K49" s="117" t="s">
        <v>68</v>
      </c>
      <c r="L49" s="129" t="s">
        <v>68</v>
      </c>
      <c r="M49" s="319" t="s">
        <v>68</v>
      </c>
      <c r="N49" s="309" t="s">
        <v>68</v>
      </c>
      <c r="O49" s="309" t="s">
        <v>68</v>
      </c>
      <c r="P49" s="101">
        <v>0.01</v>
      </c>
    </row>
    <row r="50" spans="1:16">
      <c r="A50" s="89" t="s">
        <v>41</v>
      </c>
      <c r="B50" s="90" t="s">
        <v>104</v>
      </c>
      <c r="C50" s="124"/>
      <c r="D50" s="117"/>
      <c r="E50" s="117"/>
      <c r="F50" s="117">
        <v>20</v>
      </c>
      <c r="G50" s="117">
        <v>22.3</v>
      </c>
      <c r="H50" s="117">
        <v>21.6</v>
      </c>
      <c r="I50" s="117">
        <v>18</v>
      </c>
      <c r="J50" s="117">
        <v>18.600000000000001</v>
      </c>
      <c r="K50" s="117">
        <v>23.8</v>
      </c>
      <c r="L50" s="117">
        <v>20</v>
      </c>
      <c r="M50" s="209">
        <v>27.7</v>
      </c>
      <c r="N50" s="204">
        <v>20.8</v>
      </c>
      <c r="O50" s="210">
        <v>17.5</v>
      </c>
      <c r="P50" s="90" t="s">
        <v>85</v>
      </c>
    </row>
    <row r="51" spans="1:16" ht="13.5">
      <c r="A51" s="89" t="s">
        <v>33</v>
      </c>
      <c r="B51" s="90" t="s">
        <v>104</v>
      </c>
      <c r="C51" s="124" t="s">
        <v>253</v>
      </c>
      <c r="D51" s="117" t="s">
        <v>253</v>
      </c>
      <c r="E51" s="117" t="s">
        <v>78</v>
      </c>
      <c r="F51" s="117" t="s">
        <v>260</v>
      </c>
      <c r="G51" s="117" t="s">
        <v>260</v>
      </c>
      <c r="H51" s="117" t="s">
        <v>253</v>
      </c>
      <c r="I51" s="117" t="s">
        <v>78</v>
      </c>
      <c r="J51" s="117" t="s">
        <v>250</v>
      </c>
      <c r="K51" s="117" t="s">
        <v>253</v>
      </c>
      <c r="L51" s="117" t="s">
        <v>253</v>
      </c>
      <c r="M51" s="209" t="s">
        <v>253</v>
      </c>
      <c r="N51" s="204" t="s">
        <v>253</v>
      </c>
      <c r="O51" s="204" t="s">
        <v>253</v>
      </c>
      <c r="P51" s="90" t="s">
        <v>85</v>
      </c>
    </row>
    <row r="52" spans="1:16">
      <c r="A52" s="89" t="s">
        <v>34</v>
      </c>
      <c r="B52" s="90" t="s">
        <v>104</v>
      </c>
      <c r="C52" s="124">
        <v>25</v>
      </c>
      <c r="D52" s="117">
        <v>39</v>
      </c>
      <c r="E52" s="117">
        <v>30.2</v>
      </c>
      <c r="F52" s="117">
        <v>30.3</v>
      </c>
      <c r="G52" s="117">
        <v>36</v>
      </c>
      <c r="H52" s="117">
        <v>34.799999999999997</v>
      </c>
      <c r="I52" s="117">
        <v>20.8</v>
      </c>
      <c r="J52" s="117">
        <v>15.2</v>
      </c>
      <c r="K52" s="117">
        <v>37.200000000000003</v>
      </c>
      <c r="L52" s="129">
        <v>40</v>
      </c>
      <c r="M52" s="319">
        <v>41.4</v>
      </c>
      <c r="N52" s="309">
        <v>31.3</v>
      </c>
      <c r="O52" s="210">
        <v>18.2</v>
      </c>
      <c r="P52" s="101">
        <v>200</v>
      </c>
    </row>
    <row r="53" spans="1:16">
      <c r="A53" s="89" t="s">
        <v>35</v>
      </c>
      <c r="B53" s="90" t="s">
        <v>104</v>
      </c>
      <c r="C53" s="124"/>
      <c r="D53" s="117"/>
      <c r="E53" s="117"/>
      <c r="F53" s="117">
        <v>0.28999999999999998</v>
      </c>
      <c r="G53" s="117">
        <v>0.32</v>
      </c>
      <c r="H53" s="117">
        <v>0.34</v>
      </c>
      <c r="I53" s="117">
        <v>0.24</v>
      </c>
      <c r="J53" s="117">
        <v>0.221</v>
      </c>
      <c r="K53" s="117">
        <v>0.33</v>
      </c>
      <c r="L53" s="129">
        <v>0.41</v>
      </c>
      <c r="M53" s="319">
        <v>0.28000000000000003</v>
      </c>
      <c r="N53" s="455">
        <v>0.3</v>
      </c>
      <c r="O53" s="414">
        <v>0.2</v>
      </c>
      <c r="P53" s="101" t="s">
        <v>85</v>
      </c>
    </row>
    <row r="54" spans="1:16">
      <c r="A54" s="89" t="s">
        <v>36</v>
      </c>
      <c r="B54" s="90" t="s">
        <v>104</v>
      </c>
      <c r="C54" s="124"/>
      <c r="D54" s="117"/>
      <c r="E54" s="117"/>
      <c r="F54" s="117" t="s">
        <v>78</v>
      </c>
      <c r="G54" s="117" t="s">
        <v>78</v>
      </c>
      <c r="H54" s="117" t="s">
        <v>68</v>
      </c>
      <c r="I54" s="117" t="s">
        <v>78</v>
      </c>
      <c r="J54" s="117" t="s">
        <v>237</v>
      </c>
      <c r="K54" s="117" t="s">
        <v>68</v>
      </c>
      <c r="L54" s="129" t="s">
        <v>68</v>
      </c>
      <c r="M54" s="319">
        <v>3.0000000000000001E-3</v>
      </c>
      <c r="N54" s="309" t="s">
        <v>68</v>
      </c>
      <c r="O54" s="309" t="s">
        <v>68</v>
      </c>
      <c r="P54" s="101" t="s">
        <v>85</v>
      </c>
    </row>
    <row r="55" spans="1:16">
      <c r="A55" s="89" t="s">
        <v>37</v>
      </c>
      <c r="B55" s="90" t="s">
        <v>104</v>
      </c>
      <c r="C55" s="124"/>
      <c r="D55" s="117"/>
      <c r="E55" s="117"/>
      <c r="F55" s="117" t="s">
        <v>82</v>
      </c>
      <c r="G55" s="117" t="s">
        <v>82</v>
      </c>
      <c r="H55" s="117" t="s">
        <v>68</v>
      </c>
      <c r="I55" s="117" t="s">
        <v>82</v>
      </c>
      <c r="J55" s="117">
        <v>1.2999999999999999E-3</v>
      </c>
      <c r="K55" s="117">
        <v>1E-3</v>
      </c>
      <c r="L55" s="129">
        <v>2E-3</v>
      </c>
      <c r="M55" s="319">
        <v>2E-3</v>
      </c>
      <c r="N55" s="309">
        <v>5.0000000000000001E-3</v>
      </c>
      <c r="O55" s="210" t="s">
        <v>68</v>
      </c>
      <c r="P55" s="101" t="s">
        <v>85</v>
      </c>
    </row>
    <row r="56" spans="1:16">
      <c r="A56" s="89" t="s">
        <v>192</v>
      </c>
      <c r="B56" s="90" t="s">
        <v>104</v>
      </c>
      <c r="C56" s="124" t="s">
        <v>254</v>
      </c>
      <c r="D56" s="93" t="s">
        <v>43</v>
      </c>
      <c r="E56" s="93" t="s">
        <v>43</v>
      </c>
      <c r="F56" s="117" t="s">
        <v>43</v>
      </c>
      <c r="G56" s="117" t="s">
        <v>43</v>
      </c>
      <c r="H56" s="117" t="s">
        <v>254</v>
      </c>
      <c r="I56" s="117" t="s">
        <v>43</v>
      </c>
      <c r="J56" s="117" t="s">
        <v>253</v>
      </c>
      <c r="K56" s="117" t="s">
        <v>254</v>
      </c>
      <c r="L56" s="129" t="s">
        <v>254</v>
      </c>
      <c r="M56" s="319" t="s">
        <v>254</v>
      </c>
      <c r="N56" s="309" t="s">
        <v>254</v>
      </c>
      <c r="O56" s="309" t="s">
        <v>254</v>
      </c>
      <c r="P56" s="101">
        <v>0.1</v>
      </c>
    </row>
    <row r="57" spans="1:16">
      <c r="A57" s="89" t="s">
        <v>38</v>
      </c>
      <c r="B57" s="90" t="s">
        <v>104</v>
      </c>
      <c r="C57" s="124"/>
      <c r="D57" s="117"/>
      <c r="E57" s="117"/>
      <c r="F57" s="117" t="s">
        <v>70</v>
      </c>
      <c r="G57" s="117" t="s">
        <v>70</v>
      </c>
      <c r="H57" s="117" t="s">
        <v>68</v>
      </c>
      <c r="I57" s="117" t="s">
        <v>70</v>
      </c>
      <c r="J57" s="117" t="s">
        <v>237</v>
      </c>
      <c r="K57" s="117" t="s">
        <v>68</v>
      </c>
      <c r="L57" s="129" t="s">
        <v>68</v>
      </c>
      <c r="M57" s="319" t="s">
        <v>68</v>
      </c>
      <c r="N57" s="309" t="s">
        <v>68</v>
      </c>
      <c r="O57" s="309" t="s">
        <v>68</v>
      </c>
      <c r="P57" s="101" t="s">
        <v>85</v>
      </c>
    </row>
    <row r="58" spans="1:16">
      <c r="A58" s="89" t="s">
        <v>39</v>
      </c>
      <c r="B58" s="90" t="s">
        <v>104</v>
      </c>
      <c r="C58" s="124">
        <v>2.7E-2</v>
      </c>
      <c r="D58" s="117">
        <v>0.04</v>
      </c>
      <c r="E58" s="117" t="s">
        <v>74</v>
      </c>
      <c r="F58" s="117" t="s">
        <v>74</v>
      </c>
      <c r="G58" s="117" t="s">
        <v>74</v>
      </c>
      <c r="H58" s="117">
        <v>1.2999999999999999E-2</v>
      </c>
      <c r="I58" s="117">
        <v>3.5999999999999997E-2</v>
      </c>
      <c r="J58" s="117">
        <v>0.06</v>
      </c>
      <c r="K58" s="117">
        <v>1.0999999999999999E-2</v>
      </c>
      <c r="L58" s="129">
        <v>0.01</v>
      </c>
      <c r="M58" s="319">
        <v>1.2E-2</v>
      </c>
      <c r="N58" s="309">
        <v>8.9999999999999993E-3</v>
      </c>
      <c r="O58" s="210">
        <v>5.0999999999999997E-2</v>
      </c>
      <c r="P58" s="101">
        <v>5</v>
      </c>
    </row>
    <row r="59" spans="1:16">
      <c r="A59" s="91" t="s">
        <v>40</v>
      </c>
      <c r="B59" s="92" t="s">
        <v>104</v>
      </c>
      <c r="C59" s="127"/>
      <c r="D59" s="78"/>
      <c r="E59" s="78"/>
      <c r="F59" s="78" t="s">
        <v>74</v>
      </c>
      <c r="G59" s="78" t="s">
        <v>74</v>
      </c>
      <c r="H59" s="78" t="s">
        <v>70</v>
      </c>
      <c r="I59" s="78" t="s">
        <v>74</v>
      </c>
      <c r="J59" s="78" t="s">
        <v>252</v>
      </c>
      <c r="K59" s="78" t="s">
        <v>70</v>
      </c>
      <c r="L59" s="78" t="s">
        <v>70</v>
      </c>
      <c r="M59" s="225" t="s">
        <v>70</v>
      </c>
      <c r="N59" s="226" t="s">
        <v>70</v>
      </c>
      <c r="O59" s="226" t="s">
        <v>70</v>
      </c>
      <c r="P59" s="92" t="s">
        <v>85</v>
      </c>
    </row>
    <row r="60" spans="1:16" ht="4.5" customHeight="1">
      <c r="A60" s="42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212"/>
      <c r="N60" s="212"/>
      <c r="O60" s="212"/>
      <c r="P60" s="45"/>
    </row>
    <row r="61" spans="1:16">
      <c r="A61" s="2" t="s">
        <v>518</v>
      </c>
    </row>
    <row r="62" spans="1:16" ht="6" customHeight="1"/>
    <row r="63" spans="1:16">
      <c r="A63" s="2" t="s">
        <v>86</v>
      </c>
    </row>
    <row r="64" spans="1:16">
      <c r="A64" s="2" t="s">
        <v>87</v>
      </c>
    </row>
    <row r="65" spans="1:5">
      <c r="A65" s="2" t="s">
        <v>88</v>
      </c>
    </row>
    <row r="66" spans="1:5" ht="4.5" customHeight="1"/>
    <row r="67" spans="1:5">
      <c r="A67" s="3" t="s">
        <v>90</v>
      </c>
      <c r="B67" s="2" t="s">
        <v>91</v>
      </c>
      <c r="C67" s="366"/>
      <c r="D67" s="366"/>
      <c r="E67" s="366"/>
    </row>
    <row r="68" spans="1:5" ht="5.0999999999999996" customHeight="1"/>
    <row r="69" spans="1:5">
      <c r="A69" s="97" t="s">
        <v>263</v>
      </c>
    </row>
    <row r="70" spans="1:5">
      <c r="A70" s="97" t="s">
        <v>289</v>
      </c>
    </row>
  </sheetData>
  <mergeCells count="2">
    <mergeCell ref="C3:N3"/>
    <mergeCell ref="C7:N7"/>
  </mergeCells>
  <phoneticPr fontId="0" type="noConversion"/>
  <printOptions horizontalCentered="1"/>
  <pageMargins left="0.25" right="0.25" top="0.25" bottom="0.3" header="0.25" footer="0"/>
  <pageSetup scale="75" orientation="portrait" horizontalDpi="360" r:id="rId1"/>
  <headerFooter alignWithMargins="0">
    <oddFooter>&amp;L&amp;8MORROW ENVIRONMENTAL CONSULTANTS INC.&amp;C&amp;8Page &amp;P of &amp;N&amp;R&amp;8V0-833/2004 02 02
W:\V0\V0833\&amp;F
QA/QC: KND 2004 02 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leachate</vt:lpstr>
      <vt:lpstr>SW</vt:lpstr>
      <vt:lpstr>GW</vt:lpstr>
      <vt:lpstr>1420</vt:lpstr>
      <vt:lpstr>'1420'!Print_Area</vt:lpstr>
      <vt:lpstr>GW!Print_Area</vt:lpstr>
      <vt:lpstr>leachate!Print_Area</vt:lpstr>
      <vt:lpstr>SW!Print_Area</vt:lpstr>
      <vt:lpstr>GW!Print_Titles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Inspection Reports</dc:title>
  <dc:creator>MECI</dc:creator>
  <cp:lastModifiedBy>earles</cp:lastModifiedBy>
  <cp:lastPrinted>2011-03-02T16:29:33Z</cp:lastPrinted>
  <dcterms:created xsi:type="dcterms:W3CDTF">1998-01-27T22:12:36Z</dcterms:created>
  <dcterms:modified xsi:type="dcterms:W3CDTF">2011-03-02T18:01:48Z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1359246710</vt:i4>
  </property>
  <property fmtid="{D5CDD505-2E9C-101B-9397-08002B2CF9AE}" pid="3" name="_EmailSubject">
    <vt:lpwstr>final Ground water for 2003</vt:lpwstr>
  </property>
  <property fmtid="{D5CDD505-2E9C-101B-9397-08002B2CF9AE}" pid="4" name="_AuthorEmail">
    <vt:lpwstr>jisfeld@rdn.bc.ca</vt:lpwstr>
  </property>
  <property fmtid="{D5CDD505-2E9C-101B-9397-08002B2CF9AE}" pid="5" name="_AuthorEmailDisplayName">
    <vt:lpwstr>Isfeld, Jon</vt:lpwstr>
  </property>
  <property fmtid="{D5CDD505-2E9C-101B-9397-08002B2CF9AE}" pid="6" name="_ReviewingToolsShownOnce">
    <vt:lpwstr/>
  </property>
</Properties>
</file>