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Individual" sheetId="1" r:id="rId1"/>
    <sheet name="Pool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<sst xmlns="http://schemas.openxmlformats.org/spreadsheetml/2006/main" count="85" uniqueCount="53">
  <si>
    <t>well water</t>
  </si>
  <si>
    <t>sea water</t>
  </si>
  <si>
    <t>pond water</t>
  </si>
  <si>
    <t xml:space="preserve">fish tank </t>
  </si>
  <si>
    <t>precipitation</t>
  </si>
  <si>
    <t>pond water - from Tamagawa Gardens (MUC), collected Jan. 12, 2000</t>
  </si>
  <si>
    <t>precipitation - fresh snow melt from MUC campus, collected Jan. 12, 2000</t>
  </si>
  <si>
    <t>sea water - from foreshore oyster lease property Yellowpoint, collected Jan. 11</t>
  </si>
  <si>
    <t>#1</t>
  </si>
  <si>
    <t>#2</t>
  </si>
  <si>
    <t>#3</t>
  </si>
  <si>
    <t>CI (95%)</t>
  </si>
  <si>
    <t>Final Report</t>
  </si>
  <si>
    <t>temp</t>
  </si>
  <si>
    <t>#4</t>
  </si>
  <si>
    <t>#5</t>
  </si>
  <si>
    <t>#6</t>
  </si>
  <si>
    <t>#7</t>
  </si>
  <si>
    <t>#8</t>
  </si>
  <si>
    <t>#9</t>
  </si>
  <si>
    <t>well water - from Paine Horticultural site (E.Wellington), collected Jan 11, 2000</t>
  </si>
  <si>
    <t>fish tank - aquaculture reciculation tank #1, collected Jan 11,2000</t>
  </si>
  <si>
    <r>
      <t>all measurements were automatically temperature compensated to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 using 2%/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 temperature co-efficient</t>
    </r>
  </si>
  <si>
    <t>Std. Dev</t>
  </si>
  <si>
    <r>
      <t>m</t>
    </r>
    <r>
      <rPr>
        <sz val="10"/>
        <rFont val="Arial"/>
        <family val="0"/>
      </rPr>
      <t>S/cm</t>
    </r>
  </si>
  <si>
    <r>
      <t>2</t>
    </r>
    <r>
      <rPr>
        <sz val="10"/>
        <rFont val="Arial"/>
        <family val="0"/>
      </rPr>
      <t xml:space="preserve"> Sample Information:</t>
    </r>
  </si>
  <si>
    <r>
      <t>1</t>
    </r>
    <r>
      <rPr>
        <sz val="10"/>
        <rFont val="Arial"/>
        <family val="0"/>
      </rPr>
      <t xml:space="preserve"> Measurement Information:</t>
    </r>
  </si>
  <si>
    <t>Mean</t>
  </si>
  <si>
    <r>
      <t>Specific Conductivity Measurements using Fisher AR20</t>
    </r>
    <r>
      <rPr>
        <b/>
        <vertAlign val="superscript"/>
        <sz val="12"/>
        <rFont val="Arial"/>
        <family val="2"/>
      </rPr>
      <t>1</t>
    </r>
  </si>
  <si>
    <r>
      <t>Pooled Student Results for Specific Conductivity Measurements using Fisher AR20</t>
    </r>
    <r>
      <rPr>
        <b/>
        <vertAlign val="superscript"/>
        <sz val="12"/>
        <rFont val="Arial"/>
        <family val="2"/>
      </rPr>
      <t>1</t>
    </r>
  </si>
  <si>
    <r>
      <t>sample</t>
    </r>
    <r>
      <rPr>
        <b/>
        <vertAlign val="superscript"/>
        <sz val="10"/>
        <rFont val="Arial"/>
        <family val="2"/>
      </rPr>
      <t>2</t>
    </r>
  </si>
  <si>
    <r>
      <t>trials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S/cm)</t>
    </r>
  </si>
  <si>
    <t>sea water - from foreshore oyster lease property Yellowpoint, collected Jan. 11, 2000</t>
  </si>
  <si>
    <t>27+/-7</t>
  </si>
  <si>
    <t>50+/-30</t>
  </si>
  <si>
    <t>103+/-3</t>
  </si>
  <si>
    <r>
      <t xml:space="preserve">calibrated using 1409 </t>
    </r>
    <r>
      <rPr>
        <sz val="10"/>
        <rFont val="Symbol"/>
        <family val="1"/>
      </rPr>
      <t>m</t>
    </r>
    <r>
      <rPr>
        <sz val="10"/>
        <rFont val="Arial"/>
        <family val="0"/>
      </rPr>
      <t>S/cm standard, cell constant K=1.23 cm</t>
    </r>
    <r>
      <rPr>
        <vertAlign val="superscript"/>
        <sz val="10"/>
        <rFont val="Arial"/>
        <family val="2"/>
      </rPr>
      <t>-1</t>
    </r>
  </si>
  <si>
    <t>all measurements were automatically corrected for cell constant to convert conductivity to specific conductivity</t>
  </si>
  <si>
    <t>5700+/-200</t>
  </si>
  <si>
    <t>24+/-3</t>
  </si>
  <si>
    <t>46+/-9</t>
  </si>
  <si>
    <t>103+/-1</t>
  </si>
  <si>
    <t>38600+/-300</t>
  </si>
  <si>
    <t>38500+/-800</t>
  </si>
  <si>
    <t>RSD</t>
  </si>
  <si>
    <t>%</t>
  </si>
  <si>
    <r>
      <t>o</t>
    </r>
    <r>
      <rPr>
        <sz val="10"/>
        <rFont val="Arial"/>
        <family val="0"/>
      </rPr>
      <t>C (+/-0.1)</t>
    </r>
  </si>
  <si>
    <t>estimated</t>
  </si>
  <si>
    <t>reading error</t>
  </si>
  <si>
    <t>(+/-0.1)</t>
  </si>
  <si>
    <t>(+/-0.2)</t>
  </si>
  <si>
    <t>(+/-10)</t>
  </si>
  <si>
    <t>(+/-100)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</si>
</sst>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4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39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22"/>
  <sheetViews>
    <sheetView tabSelected="1" zoomScalePageLayoutView="0" workbookViewId="0" topLeftCell="A1">
      <selection activeCell="L17" sqref="L17"/>
    </sheetView>
  </sheetViews>
  <sheetFormatPr defaultColWidth="8.8515625" defaultRowHeight="12.75"/>
  <cols>
    <col min="1" max="1" width="10.7109375" style="0" customWidth="1"/>
    <col min="2" max="4" width="8.421875" style="0" customWidth="1"/>
    <col min="5" max="5" width="11.8515625" style="0" customWidth="1"/>
    <col min="6" max="6" width="12.421875" style="0" customWidth="1"/>
    <col min="7" max="10" width="8.421875" style="0" customWidth="1"/>
    <col min="11" max="11" width="12.7109375" style="0" customWidth="1"/>
    <col min="12" max="12" width="7.421875" style="0" customWidth="1"/>
    <col min="13" max="13" width="4.140625" style="0" customWidth="1"/>
    <col min="14" max="14" width="7.8515625" style="0" customWidth="1"/>
    <col min="15" max="15" width="9.00390625" style="0" customWidth="1"/>
    <col min="16" max="16" width="9.421875" style="0" bestFit="1" customWidth="1"/>
    <col min="17" max="17" width="11.28125" style="0" customWidth="1"/>
  </cols>
  <sheetData>
    <row r="3" spans="1:17" ht="18.75" thickBot="1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2" ht="15.75" thickBot="1">
      <c r="A4" s="16" t="s">
        <v>30</v>
      </c>
      <c r="B4" s="44" t="s">
        <v>31</v>
      </c>
      <c r="C4" s="45"/>
      <c r="D4" s="45"/>
      <c r="E4" s="52" t="s">
        <v>47</v>
      </c>
      <c r="F4" s="17" t="s">
        <v>13</v>
      </c>
      <c r="G4" s="17" t="s">
        <v>27</v>
      </c>
      <c r="H4" s="17" t="s">
        <v>23</v>
      </c>
      <c r="I4" s="51" t="s">
        <v>44</v>
      </c>
      <c r="J4" s="18" t="s">
        <v>11</v>
      </c>
      <c r="K4" s="19" t="s">
        <v>12</v>
      </c>
      <c r="L4" s="7"/>
    </row>
    <row r="5" spans="1:19" ht="15.75" thickBot="1">
      <c r="A5" s="3"/>
      <c r="B5" s="6" t="s">
        <v>8</v>
      </c>
      <c r="C5" s="2" t="s">
        <v>9</v>
      </c>
      <c r="D5" s="2" t="s">
        <v>10</v>
      </c>
      <c r="E5" s="2" t="s">
        <v>48</v>
      </c>
      <c r="F5" s="8" t="s">
        <v>46</v>
      </c>
      <c r="G5" s="9" t="s">
        <v>24</v>
      </c>
      <c r="H5" s="9" t="s">
        <v>24</v>
      </c>
      <c r="I5" s="10" t="s">
        <v>45</v>
      </c>
      <c r="J5" s="10" t="s">
        <v>24</v>
      </c>
      <c r="K5" s="11" t="s">
        <v>24</v>
      </c>
      <c r="L5" s="7"/>
      <c r="S5" s="1"/>
    </row>
    <row r="6" spans="1:12" ht="12.75">
      <c r="A6" s="4" t="s">
        <v>4</v>
      </c>
      <c r="B6" s="53">
        <v>29.7</v>
      </c>
      <c r="C6" s="54">
        <v>25.3</v>
      </c>
      <c r="D6" s="54">
        <v>24.9</v>
      </c>
      <c r="E6" s="54" t="s">
        <v>49</v>
      </c>
      <c r="F6" s="54">
        <v>18.2</v>
      </c>
      <c r="G6" s="55">
        <f>AVERAGE(B6:D6)</f>
        <v>26.633333333333336</v>
      </c>
      <c r="H6" s="55">
        <f>STDEV(B6:D6)</f>
        <v>2.6633312473917568</v>
      </c>
      <c r="I6" s="56">
        <f>H6/G6*100</f>
        <v>9.999992167928998</v>
      </c>
      <c r="J6" s="57">
        <f>(H6*4.3)/SQRT(3)</f>
        <v>6.612002554277922</v>
      </c>
      <c r="K6" s="58" t="s">
        <v>33</v>
      </c>
      <c r="L6" s="1"/>
    </row>
    <row r="7" spans="1:12" ht="12.75">
      <c r="A7" s="4" t="s">
        <v>3</v>
      </c>
      <c r="B7" s="59">
        <v>64.4</v>
      </c>
      <c r="C7" s="24">
        <v>41.4</v>
      </c>
      <c r="D7" s="24">
        <v>41.4</v>
      </c>
      <c r="E7" s="21" t="s">
        <v>49</v>
      </c>
      <c r="F7" s="24">
        <v>13.8</v>
      </c>
      <c r="G7" s="22">
        <f>AVERAGE(B7:D7)</f>
        <v>49.06666666666667</v>
      </c>
      <c r="H7" s="25">
        <f>STDEV(B7:D7)</f>
        <v>13.27905619136138</v>
      </c>
      <c r="I7" s="50">
        <f>H7/G7*100</f>
        <v>27.06329386826368</v>
      </c>
      <c r="J7" s="26">
        <f>(H7*4.3)/SQRT(3)</f>
        <v>32.96666666666664</v>
      </c>
      <c r="K7" s="14" t="s">
        <v>34</v>
      </c>
      <c r="L7" s="1"/>
    </row>
    <row r="8" spans="1:12" ht="12.75">
      <c r="A8" s="4" t="s">
        <v>2</v>
      </c>
      <c r="B8" s="59">
        <v>104.1</v>
      </c>
      <c r="C8" s="24">
        <v>102.6</v>
      </c>
      <c r="D8" s="24">
        <v>101.4</v>
      </c>
      <c r="E8" s="21" t="s">
        <v>50</v>
      </c>
      <c r="F8" s="24">
        <v>16.8</v>
      </c>
      <c r="G8" s="22">
        <f>AVERAGE(B8:D8)</f>
        <v>102.7</v>
      </c>
      <c r="H8" s="22">
        <f>STDEV(B8:D8)</f>
        <v>1.3527749258468629</v>
      </c>
      <c r="I8" s="50">
        <f>H8/G8*100</f>
        <v>1.3172102491206066</v>
      </c>
      <c r="J8" s="26">
        <f>(H8*4.3)/SQRT(3)</f>
        <v>3.358407360639848</v>
      </c>
      <c r="K8" s="14" t="s">
        <v>35</v>
      </c>
      <c r="L8" s="1"/>
    </row>
    <row r="9" spans="1:12" ht="12.75">
      <c r="A9" s="4" t="s">
        <v>0</v>
      </c>
      <c r="B9" s="59">
        <v>5580</v>
      </c>
      <c r="C9" s="24">
        <v>5720</v>
      </c>
      <c r="D9" s="24">
        <v>5670</v>
      </c>
      <c r="E9" s="21" t="s">
        <v>51</v>
      </c>
      <c r="F9" s="24">
        <v>18.6</v>
      </c>
      <c r="G9" s="25">
        <f>AVERAGE(B9:D9)</f>
        <v>5656.666666666667</v>
      </c>
      <c r="H9" s="25">
        <f>STDEV(B9:D9)</f>
        <v>70.94598884597588</v>
      </c>
      <c r="I9" s="50">
        <f>H9/G9*100</f>
        <v>1.2542013349318069</v>
      </c>
      <c r="J9" s="26">
        <f>(H9*4.3)/SQRT(3)</f>
        <v>176.13094876003797</v>
      </c>
      <c r="K9" s="14" t="s">
        <v>38</v>
      </c>
      <c r="L9" s="1"/>
    </row>
    <row r="10" spans="1:12" ht="13.5" thickBot="1">
      <c r="A10" s="5" t="s">
        <v>1</v>
      </c>
      <c r="B10" s="60">
        <v>38200</v>
      </c>
      <c r="C10" s="28">
        <v>38500</v>
      </c>
      <c r="D10" s="28">
        <v>38800</v>
      </c>
      <c r="E10" s="61" t="s">
        <v>52</v>
      </c>
      <c r="F10" s="30">
        <v>13</v>
      </c>
      <c r="G10" s="29">
        <f>AVERAGE(B10:D10)</f>
        <v>38500</v>
      </c>
      <c r="H10" s="29">
        <f>STDEV(B10:D10)</f>
        <v>300</v>
      </c>
      <c r="I10" s="62">
        <f>H10/G10*100</f>
        <v>0.7792207792207793</v>
      </c>
      <c r="J10" s="32">
        <f>(H10*4.3)/SQRT(3)</f>
        <v>744.7818472546173</v>
      </c>
      <c r="K10" s="15" t="s">
        <v>43</v>
      </c>
      <c r="L10" s="1"/>
    </row>
    <row r="12" ht="15">
      <c r="A12" s="12" t="s">
        <v>26</v>
      </c>
    </row>
    <row r="13" ht="15">
      <c r="B13" t="s">
        <v>22</v>
      </c>
    </row>
    <row r="14" ht="12.75">
      <c r="B14" t="s">
        <v>37</v>
      </c>
    </row>
    <row r="15" ht="15">
      <c r="B15" t="s">
        <v>36</v>
      </c>
    </row>
    <row r="17" ht="15">
      <c r="A17" s="12" t="s">
        <v>25</v>
      </c>
    </row>
    <row r="18" ht="12.75">
      <c r="B18" t="s">
        <v>6</v>
      </c>
    </row>
    <row r="19" ht="12.75">
      <c r="B19" t="s">
        <v>21</v>
      </c>
    </row>
    <row r="20" ht="12.75">
      <c r="B20" t="s">
        <v>5</v>
      </c>
    </row>
    <row r="21" ht="12.75">
      <c r="B21" t="s">
        <v>20</v>
      </c>
    </row>
    <row r="22" ht="12.75">
      <c r="B22" t="s">
        <v>32</v>
      </c>
    </row>
  </sheetData>
  <sheetProtection/>
  <mergeCells count="2">
    <mergeCell ref="B4:D4"/>
    <mergeCell ref="A3:Q3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L29" sqref="L29"/>
    </sheetView>
  </sheetViews>
  <sheetFormatPr defaultColWidth="8.8515625" defaultRowHeight="12.75"/>
  <cols>
    <col min="1" max="1" width="11.140625" style="0" customWidth="1"/>
    <col min="2" max="13" width="8.8515625" style="0" customWidth="1"/>
    <col min="14" max="14" width="12.7109375" style="0" customWidth="1"/>
  </cols>
  <sheetData>
    <row r="2" spans="1:14" ht="18.75" thickBo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.75" thickBot="1">
      <c r="A3" s="16" t="s">
        <v>30</v>
      </c>
      <c r="B3" s="48" t="s">
        <v>31</v>
      </c>
      <c r="C3" s="49"/>
      <c r="D3" s="49"/>
      <c r="E3" s="49"/>
      <c r="F3" s="49"/>
      <c r="G3" s="49"/>
      <c r="H3" s="49"/>
      <c r="I3" s="49"/>
      <c r="J3" s="49"/>
      <c r="K3" s="19" t="s">
        <v>27</v>
      </c>
      <c r="L3" s="31" t="s">
        <v>23</v>
      </c>
      <c r="M3" s="18" t="s">
        <v>11</v>
      </c>
      <c r="N3" s="19" t="s">
        <v>12</v>
      </c>
    </row>
    <row r="4" spans="1:14" ht="13.5" thickBot="1">
      <c r="A4" s="3"/>
      <c r="B4" s="6" t="s">
        <v>8</v>
      </c>
      <c r="C4" s="2" t="s">
        <v>9</v>
      </c>
      <c r="D4" s="2" t="s">
        <v>10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33" t="s">
        <v>19</v>
      </c>
      <c r="K4" s="11" t="s">
        <v>24</v>
      </c>
      <c r="L4" s="37" t="s">
        <v>24</v>
      </c>
      <c r="M4" s="10" t="s">
        <v>24</v>
      </c>
      <c r="N4" s="11" t="s">
        <v>24</v>
      </c>
    </row>
    <row r="5" spans="1:14" ht="12.75">
      <c r="A5" s="4" t="s">
        <v>4</v>
      </c>
      <c r="B5" s="20">
        <v>29.7</v>
      </c>
      <c r="C5" s="21">
        <v>25.3</v>
      </c>
      <c r="D5" s="21">
        <v>24.9</v>
      </c>
      <c r="E5" s="21">
        <v>24.9</v>
      </c>
      <c r="F5" s="21">
        <v>18.2</v>
      </c>
      <c r="G5" s="21">
        <v>18.2</v>
      </c>
      <c r="H5" s="21">
        <v>24.1</v>
      </c>
      <c r="I5" s="21">
        <v>23.9</v>
      </c>
      <c r="J5" s="34">
        <v>23.9</v>
      </c>
      <c r="K5" s="41">
        <f>AVERAGE(B5:I5)</f>
        <v>23.650000000000002</v>
      </c>
      <c r="L5" s="38">
        <f>STDEV(B5:I5)</f>
        <v>3.8194988452113914</v>
      </c>
      <c r="M5" s="26">
        <f>L5*2.31/SQRT(9)</f>
        <v>2.9410141108127714</v>
      </c>
      <c r="N5" s="13" t="s">
        <v>39</v>
      </c>
    </row>
    <row r="6" spans="1:14" ht="12.75">
      <c r="A6" s="4" t="s">
        <v>3</v>
      </c>
      <c r="B6" s="23">
        <v>64.4</v>
      </c>
      <c r="C6" s="24">
        <v>41.4</v>
      </c>
      <c r="D6" s="24">
        <v>41.4</v>
      </c>
      <c r="E6" s="24">
        <v>43.1</v>
      </c>
      <c r="F6" s="24">
        <v>42.9</v>
      </c>
      <c r="G6" s="24">
        <v>43.2</v>
      </c>
      <c r="H6" s="24"/>
      <c r="I6" s="24"/>
      <c r="J6" s="35"/>
      <c r="K6" s="41">
        <f>AVERAGE(B6:G6)</f>
        <v>46.06666666666667</v>
      </c>
      <c r="L6" s="38">
        <f>STDEV(B6:G6)</f>
        <v>9.019016945691268</v>
      </c>
      <c r="M6" s="26">
        <f>L6*2.57/SQRT(6)</f>
        <v>9.462735501839694</v>
      </c>
      <c r="N6" s="14" t="s">
        <v>40</v>
      </c>
    </row>
    <row r="7" spans="1:14" ht="12.75">
      <c r="A7" s="4" t="s">
        <v>2</v>
      </c>
      <c r="B7" s="23">
        <v>104</v>
      </c>
      <c r="C7" s="24">
        <v>103</v>
      </c>
      <c r="D7" s="24">
        <v>101</v>
      </c>
      <c r="E7" s="24">
        <v>103</v>
      </c>
      <c r="F7" s="24">
        <v>104</v>
      </c>
      <c r="G7" s="24">
        <v>104</v>
      </c>
      <c r="H7" s="24"/>
      <c r="I7" s="24"/>
      <c r="J7" s="35"/>
      <c r="K7" s="41">
        <f>AVERAGE(B7:G7)</f>
        <v>103.16666666666667</v>
      </c>
      <c r="L7" s="38">
        <f>STDEV(B7:G7)</f>
        <v>1.1690451944500122</v>
      </c>
      <c r="M7" s="26">
        <f>L7*2.26/SQRT(6)</f>
        <v>1.0786091867668186</v>
      </c>
      <c r="N7" s="14" t="s">
        <v>41</v>
      </c>
    </row>
    <row r="8" spans="1:14" ht="12.75">
      <c r="A8" s="4" t="s">
        <v>0</v>
      </c>
      <c r="B8" s="23">
        <v>5580</v>
      </c>
      <c r="C8" s="24">
        <v>5720</v>
      </c>
      <c r="D8" s="24">
        <v>5670</v>
      </c>
      <c r="E8" s="24"/>
      <c r="F8" s="24"/>
      <c r="G8" s="24"/>
      <c r="H8" s="24"/>
      <c r="I8" s="24"/>
      <c r="J8" s="35"/>
      <c r="K8" s="42">
        <f>AVERAGE(B8:D8)</f>
        <v>5656.666666666667</v>
      </c>
      <c r="L8" s="39">
        <f>STDEV(B8:D8)</f>
        <v>70.94598884597588</v>
      </c>
      <c r="M8" s="26">
        <f>L8*4.3/SQRT(3)</f>
        <v>176.13094876003797</v>
      </c>
      <c r="N8" s="14" t="s">
        <v>38</v>
      </c>
    </row>
    <row r="9" spans="1:14" ht="13.5" thickBot="1">
      <c r="A9" s="5" t="s">
        <v>1</v>
      </c>
      <c r="B9" s="27">
        <v>38200</v>
      </c>
      <c r="C9" s="28">
        <v>38500</v>
      </c>
      <c r="D9" s="28">
        <v>38800</v>
      </c>
      <c r="E9" s="28">
        <v>38990</v>
      </c>
      <c r="F9" s="28">
        <v>38380</v>
      </c>
      <c r="G9" s="28">
        <v>38250</v>
      </c>
      <c r="H9" s="28">
        <v>39000</v>
      </c>
      <c r="I9" s="28">
        <v>38400</v>
      </c>
      <c r="J9" s="36">
        <v>38300</v>
      </c>
      <c r="K9" s="43">
        <f>AVERAGE(B9:I9)</f>
        <v>38565</v>
      </c>
      <c r="L9" s="40">
        <f>STDEV(B9:I9)</f>
        <v>321.4253968097196</v>
      </c>
      <c r="M9" s="32">
        <f>L9*2.31/SQRT(9)</f>
        <v>247.49755554348408</v>
      </c>
      <c r="N9" s="15" t="s">
        <v>42</v>
      </c>
    </row>
    <row r="11" ht="15">
      <c r="A11" s="12" t="s">
        <v>26</v>
      </c>
    </row>
    <row r="12" ht="15">
      <c r="B12" t="s">
        <v>22</v>
      </c>
    </row>
    <row r="13" ht="12.75">
      <c r="B13" t="s">
        <v>37</v>
      </c>
    </row>
    <row r="14" ht="15">
      <c r="B14" t="s">
        <v>36</v>
      </c>
    </row>
    <row r="16" ht="15">
      <c r="A16" s="12" t="s">
        <v>25</v>
      </c>
    </row>
    <row r="17" ht="12.75">
      <c r="B17" t="s">
        <v>6</v>
      </c>
    </row>
    <row r="18" ht="12.75">
      <c r="B18" t="s">
        <v>21</v>
      </c>
    </row>
    <row r="19" ht="12.75">
      <c r="B19" t="s">
        <v>5</v>
      </c>
    </row>
    <row r="20" ht="12.75">
      <c r="B20" t="s">
        <v>20</v>
      </c>
    </row>
    <row r="21" ht="12.75">
      <c r="B21" t="s">
        <v>7</v>
      </c>
    </row>
  </sheetData>
  <sheetProtection/>
  <mergeCells count="2">
    <mergeCell ref="A2:N2"/>
    <mergeCell ref="B3:J3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krogh</dc:creator>
  <cp:keywords/>
  <dc:description/>
  <cp:lastModifiedBy>Microsoft Office User</cp:lastModifiedBy>
  <cp:lastPrinted>2000-01-21T04:11:23Z</cp:lastPrinted>
  <dcterms:created xsi:type="dcterms:W3CDTF">2000-01-21T02:59:02Z</dcterms:created>
  <dcterms:modified xsi:type="dcterms:W3CDTF">2017-09-12T15:10:10Z</dcterms:modified>
  <cp:category/>
  <cp:version/>
  <cp:contentType/>
  <cp:contentStatus/>
</cp:coreProperties>
</file>