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<sst xmlns="http://schemas.openxmlformats.org/spreadsheetml/2006/main" count="24" uniqueCount="19">
  <si>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pH</t>
  </si>
  <si>
    <t>Ka1</t>
  </si>
  <si>
    <t>Ka2</t>
  </si>
  <si>
    <t>[H+]</t>
  </si>
  <si>
    <t>Ka4</t>
  </si>
  <si>
    <t>Ka3</t>
  </si>
  <si>
    <t xml:space="preserve"> </t>
  </si>
  <si>
    <t xml:space="preserve">Formulas: </t>
  </si>
  <si>
    <t>([H+]^4)/(([H+]^4)+(Ka1*[H+]^3)+(Ka1Ka2*[H+]^2)+(Ka1Ka2Ka3*[H+])+(Ka1Ka2Ka3Ka4))</t>
  </si>
  <si>
    <t>(Ka1*[H+]^3)/(([H+]^4)+(Ka1*[H+]^3)+(Ka1Ka2*[H+]^2)+(Ka1Ka2Ka3*[H+])+(Ka1Ka2Ka3Ka4))</t>
  </si>
  <si>
    <t>(Ka1Ka2*[H+]^2)/(([H+]^4)+(Ka1*[H+]^3)+(Ka1Ka2*[H+]^2)+(Ka1Ka2Ka3*[H+])+(Ka1Ka2Ka3Ka4))</t>
  </si>
  <si>
    <t>(Ka1Ka2Ka3*[H+])/(([H+]^4)+(Ka1*[H+]^3)+(Ka1Ka2*[H+]^2)+(Ka1Ka2Ka3*[H+])+(Ka1Ka2Ka3Ka4))</t>
  </si>
  <si>
    <t>(Ka1Ka2Ka3Ka4)/(([H+]^4)+(Ka1*[H+]^3)+(Ka1Ka2*[H+]^2)+(Ka1Ka2Ka3*[H+])+(Ka1Ka2Ka3Ka4))</t>
  </si>
  <si>
    <t>alpha Al3+</t>
  </si>
  <si>
    <t>alpha AlOH2+</t>
  </si>
  <si>
    <t>alpha Al(OH)2+</t>
  </si>
  <si>
    <t>alpha Al(OH)3</t>
  </si>
  <si>
    <t>alpha Al(OH)4-</t>
  </si>
  <si>
    <t>Fraction at pH 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</si>
</sst>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E+00"/>
    <numFmt numFmtId="177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1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1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pH Speciation for Al aquo species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Sheet1!$C$4:$C$32</c:f>
              <c:numCache>
                <c:ptCount val="29"/>
                <c:pt idx="0">
                  <c:v>0.9999900000205676</c:v>
                </c:pt>
                <c:pt idx="1">
                  <c:v>0.9999683774290883</c:v>
                </c:pt>
                <c:pt idx="2">
                  <c:v>0.9999000020572937</c:v>
                </c:pt>
                <c:pt idx="3">
                  <c:v>0.9996837928193693</c:v>
                </c:pt>
                <c:pt idx="4">
                  <c:v>0.9990002062471041</c:v>
                </c:pt>
                <c:pt idx="5">
                  <c:v>0.9968397972015307</c:v>
                </c:pt>
                <c:pt idx="6">
                  <c:v>0.9900211359826636</c:v>
                </c:pt>
                <c:pt idx="7">
                  <c:v>0.9686003920083075</c:v>
                </c:pt>
                <c:pt idx="8">
                  <c:v>0.9025628597190474</c:v>
                </c:pt>
                <c:pt idx="9">
                  <c:v>0.7162920230272147</c:v>
                </c:pt>
                <c:pt idx="10">
                  <c:v>0.3560096338300394</c:v>
                </c:pt>
                <c:pt idx="11">
                  <c:v>0.07872036327929798</c:v>
                </c:pt>
                <c:pt idx="12">
                  <c:v>0.008131753880936702</c:v>
                </c:pt>
                <c:pt idx="13">
                  <c:v>0.00031052809836122657</c:v>
                </c:pt>
                <c:pt idx="14">
                  <c:v>4.542155950002071E-06</c:v>
                </c:pt>
                <c:pt idx="15">
                  <c:v>4.894647515953216E-08</c:v>
                </c:pt>
                <c:pt idx="16">
                  <c:v>4.9784758129247E-10</c:v>
                </c:pt>
                <c:pt idx="17">
                  <c:v>5.0016934455307115E-12</c:v>
                </c:pt>
                <c:pt idx="18">
                  <c:v>5.0086921227186346E-14</c:v>
                </c:pt>
                <c:pt idx="19">
                  <c:v>5.0108705412141875E-16</c:v>
                </c:pt>
                <c:pt idx="20">
                  <c:v>5.011555928954528E-18</c:v>
                </c:pt>
                <c:pt idx="21">
                  <c:v>5.011772318316001E-20</c:v>
                </c:pt>
                <c:pt idx="22">
                  <c:v>5.011840711700421E-22</c:v>
                </c:pt>
                <c:pt idx="23">
                  <c:v>5.011862336093087E-24</c:v>
                </c:pt>
                <c:pt idx="24">
                  <c:v>5.0118691739771204E-26</c:v>
                </c:pt>
                <c:pt idx="25">
                  <c:v>5.011871336270913E-28</c:v>
                </c:pt>
                <c:pt idx="26">
                  <c:v>5.0118720200447936E-30</c:v>
                </c:pt>
                <c:pt idx="27">
                  <c:v>5.011872236272671E-32</c:v>
                </c:pt>
                <c:pt idx="28">
                  <c:v>5.01187230464996E-34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Sheet1!$D$4:$D$32</c:f>
              <c:numCache>
                <c:ptCount val="29"/>
                <c:pt idx="0">
                  <c:v>9.999900000205677E-06</c:v>
                </c:pt>
                <c:pt idx="1">
                  <c:v>3.162177660818829E-05</c:v>
                </c:pt>
                <c:pt idx="2">
                  <c:v>9.999000020572935E-05</c:v>
                </c:pt>
                <c:pt idx="3">
                  <c:v>0.0003161277725265087</c:v>
                </c:pt>
                <c:pt idx="4">
                  <c:v>0.0009990002062471044</c:v>
                </c:pt>
                <c:pt idx="5">
                  <c:v>0.003152284221457181</c:v>
                </c:pt>
                <c:pt idx="6">
                  <c:v>0.009900211359826638</c:v>
                </c:pt>
                <c:pt idx="7">
                  <c:v>0.03062983381278207</c:v>
                </c:pt>
                <c:pt idx="8">
                  <c:v>0.09025628597190473</c:v>
                </c:pt>
                <c:pt idx="9">
                  <c:v>0.2265114262575779</c:v>
                </c:pt>
                <c:pt idx="10">
                  <c:v>0.3560096338300394</c:v>
                </c:pt>
                <c:pt idx="11">
                  <c:v>0.24893564619846342</c:v>
                </c:pt>
                <c:pt idx="12">
                  <c:v>0.08131753880936703</c:v>
                </c:pt>
                <c:pt idx="13">
                  <c:v>0.009819760683022781</c:v>
                </c:pt>
                <c:pt idx="14">
                  <c:v>0.00045421559500020715</c:v>
                </c:pt>
                <c:pt idx="15">
                  <c:v>1.5478234494097554E-05</c:v>
                </c:pt>
                <c:pt idx="16">
                  <c:v>4.9784758129247E-07</c:v>
                </c:pt>
                <c:pt idx="17">
                  <c:v>1.5816743445812385E-08</c:v>
                </c:pt>
                <c:pt idx="18">
                  <c:v>5.008692122718636E-10</c:v>
                </c:pt>
                <c:pt idx="19">
                  <c:v>1.5845763970477487E-11</c:v>
                </c:pt>
                <c:pt idx="20">
                  <c:v>5.011555928954528E-13</c:v>
                </c:pt>
                <c:pt idx="21">
                  <c:v>1.5848615640061026E-14</c:v>
                </c:pt>
                <c:pt idx="22">
                  <c:v>5.011840711700422E-16</c:v>
                </c:pt>
                <c:pt idx="23">
                  <c:v>1.584890030126654E-17</c:v>
                </c:pt>
                <c:pt idx="24">
                  <c:v>5.011869173977122E-19</c:v>
                </c:pt>
                <c:pt idx="25">
                  <c:v>1.5848928762327778E-20</c:v>
                </c:pt>
                <c:pt idx="26">
                  <c:v>5.011872020044795E-22</c:v>
                </c:pt>
                <c:pt idx="27">
                  <c:v>1.5848931608383246E-23</c:v>
                </c:pt>
                <c:pt idx="28">
                  <c:v>5.011872304649961E-25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Sheet1!$E$4:$E$32</c:f>
              <c:numCache>
                <c:ptCount val="29"/>
                <c:pt idx="0">
                  <c:v>7.94320291458271E-11</c:v>
                </c:pt>
                <c:pt idx="1">
                  <c:v>7.94303116023351E-10</c:v>
                </c:pt>
                <c:pt idx="2">
                  <c:v>7.942488035349746E-09</c:v>
                </c:pt>
                <c:pt idx="3">
                  <c:v>7.940770624326836E-08</c:v>
                </c:pt>
                <c:pt idx="4">
                  <c:v>7.935340703174545E-07</c:v>
                </c:pt>
                <c:pt idx="5">
                  <c:v>7.918179964140034E-06</c:v>
                </c:pt>
                <c:pt idx="6">
                  <c:v>7.864017412848364E-05</c:v>
                </c:pt>
                <c:pt idx="7">
                  <c:v>0.0007693866395372058</c:v>
                </c:pt>
                <c:pt idx="8">
                  <c:v>0.007169311630883295</c:v>
                </c:pt>
                <c:pt idx="9">
                  <c:v>0.056897097819829295</c:v>
                </c:pt>
                <c:pt idx="10">
                  <c:v>0.2827885039850527</c:v>
                </c:pt>
                <c:pt idx="11">
                  <c:v>0.6252980720049895</c:v>
                </c:pt>
                <c:pt idx="12">
                  <c:v>0.645928170545677</c:v>
                </c:pt>
                <c:pt idx="13">
                  <c:v>0.24666123620356187</c:v>
                </c:pt>
                <c:pt idx="14">
                  <c:v>0.036079627176075345</c:v>
                </c:pt>
                <c:pt idx="15">
                  <c:v>0.0038879567209447272</c:v>
                </c:pt>
                <c:pt idx="16">
                  <c:v>0.0003954543904098005</c:v>
                </c:pt>
                <c:pt idx="17">
                  <c:v>3.972986325220419E-05</c:v>
                </c:pt>
                <c:pt idx="18">
                  <c:v>3.978545572116503E-06</c:v>
                </c:pt>
                <c:pt idx="19">
                  <c:v>3.9802759514345793E-07</c:v>
                </c:pt>
                <c:pt idx="20">
                  <c:v>3.980820374268453E-08</c:v>
                </c:pt>
                <c:pt idx="21">
                  <c:v>3.980992258447987E-09</c:v>
                </c:pt>
                <c:pt idx="22">
                  <c:v>3.981046585244279E-10</c:v>
                </c:pt>
                <c:pt idx="23">
                  <c:v>3.9810637621099635E-11</c:v>
                </c:pt>
                <c:pt idx="24">
                  <c:v>3.981069193634286E-12</c:v>
                </c:pt>
                <c:pt idx="25">
                  <c:v>3.9810709112053086E-13</c:v>
                </c:pt>
                <c:pt idx="26">
                  <c:v>3.981071454346196E-14</c:v>
                </c:pt>
                <c:pt idx="27">
                  <c:v>3.981071626102124E-15</c:v>
                </c:pt>
                <c:pt idx="28">
                  <c:v>3.981071680416116E-16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Sheet1!$F$4:$F$32</c:f>
              <c:numCache>
                <c:ptCount val="29"/>
                <c:pt idx="0">
                  <c:v>1.2589128225659402E-17</c:v>
                </c:pt>
                <c:pt idx="1">
                  <c:v>3.9809458138126526E-16</c:v>
                </c:pt>
                <c:pt idx="2">
                  <c:v>1.2587995218429644E-14</c:v>
                </c:pt>
                <c:pt idx="3">
                  <c:v>3.979812862075074E-13</c:v>
                </c:pt>
                <c:pt idx="4">
                  <c:v>1.2576667460320912E-11</c:v>
                </c:pt>
                <c:pt idx="5">
                  <c:v>3.968490711590239E-10</c:v>
                </c:pt>
                <c:pt idx="6">
                  <c:v>1.2463627663019018E-08</c:v>
                </c:pt>
                <c:pt idx="7">
                  <c:v>3.856067614594353E-07</c:v>
                </c:pt>
                <c:pt idx="8">
                  <c:v>1.1362593198419209E-05</c:v>
                </c:pt>
                <c:pt idx="9">
                  <c:v>0.00028516099057740565</c:v>
                </c:pt>
                <c:pt idx="10">
                  <c:v>0.004481895748721721</c:v>
                </c:pt>
                <c:pt idx="11">
                  <c:v>0.03133914109006476</c:v>
                </c:pt>
                <c:pt idx="12">
                  <c:v>0.10237271603167038</c:v>
                </c:pt>
                <c:pt idx="13">
                  <c:v>0.12362346261594648</c:v>
                </c:pt>
                <c:pt idx="14">
                  <c:v>0.057182355497896756</c:v>
                </c:pt>
                <c:pt idx="15">
                  <c:v>0.019485942734328528</c:v>
                </c:pt>
                <c:pt idx="16">
                  <c:v>0.006267529712893517</c:v>
                </c:pt>
                <c:pt idx="17">
                  <c:v>0.0019912100255762032</c:v>
                </c:pt>
                <c:pt idx="18">
                  <c:v>0.0006305569793143747</c:v>
                </c:pt>
                <c:pt idx="19">
                  <c:v>0.00019948634931726575</c:v>
                </c:pt>
                <c:pt idx="20">
                  <c:v>6.309175111588567E-05</c:v>
                </c:pt>
                <c:pt idx="21">
                  <c:v>1.9952224971031375E-05</c:v>
                </c:pt>
                <c:pt idx="22">
                  <c:v>6.309533631824215E-06</c:v>
                </c:pt>
                <c:pt idx="23">
                  <c:v>1.99525833382568E-06</c:v>
                </c:pt>
                <c:pt idx="24">
                  <c:v>6.309569463707629E-07</c:v>
                </c:pt>
                <c:pt idx="25">
                  <c:v>1.9952619168609943E-07</c:v>
                </c:pt>
                <c:pt idx="26">
                  <c:v>6.309573046694545E-08</c:v>
                </c:pt>
                <c:pt idx="27">
                  <c:v>1.9952622751581534E-08</c:v>
                </c:pt>
                <c:pt idx="28">
                  <c:v>6.309573404991222E-09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Sheet1!$G$4:$G$32</c:f>
              <c:numCache>
                <c:ptCount val="29"/>
                <c:pt idx="0">
                  <c:v>1.9952423623867614E-23</c:v>
                </c:pt>
                <c:pt idx="1">
                  <c:v>1.9951992196448304E-21</c:v>
                </c:pt>
                <c:pt idx="2">
                  <c:v>1.995062792842216E-19</c:v>
                </c:pt>
                <c:pt idx="3">
                  <c:v>1.9946313986976408E-17</c:v>
                </c:pt>
                <c:pt idx="4">
                  <c:v>1.9932674641709784E-15</c:v>
                </c:pt>
                <c:pt idx="5">
                  <c:v>1.9889568814174357E-13</c:v>
                </c:pt>
                <c:pt idx="6">
                  <c:v>1.9753518636488832E-11</c:v>
                </c:pt>
                <c:pt idx="7">
                  <c:v>1.9326118604382564E-09</c:v>
                </c:pt>
                <c:pt idx="8">
                  <c:v>1.8008496608879525E-07</c:v>
                </c:pt>
                <c:pt idx="9">
                  <c:v>1.4291904800590262E-05</c:v>
                </c:pt>
                <c:pt idx="10">
                  <c:v>0.0007103326061469451</c:v>
                </c:pt>
                <c:pt idx="11">
                  <c:v>0.015706777427184328</c:v>
                </c:pt>
                <c:pt idx="12">
                  <c:v>0.16224982073234884</c:v>
                </c:pt>
                <c:pt idx="13">
                  <c:v>0.6195850123991077</c:v>
                </c:pt>
                <c:pt idx="14">
                  <c:v>0.9062792595750777</c:v>
                </c:pt>
                <c:pt idx="15">
                  <c:v>0.9766105733637576</c:v>
                </c:pt>
                <c:pt idx="16">
                  <c:v>0.9933365175512677</c:v>
                </c:pt>
                <c:pt idx="17">
                  <c:v>0.9979690442894265</c:v>
                </c:pt>
                <c:pt idx="18">
                  <c:v>0.9993654639741941</c:v>
                </c:pt>
                <c:pt idx="19">
                  <c:v>0.9998001156072412</c:v>
                </c:pt>
                <c:pt idx="20">
                  <c:v>0.9999368684401791</c:v>
                </c:pt>
                <c:pt idx="21">
                  <c:v>0.9999800437940208</c:v>
                </c:pt>
                <c:pt idx="22">
                  <c:v>0.999993690068263</c:v>
                </c:pt>
                <c:pt idx="23">
                  <c:v>0.9999980047018556</c:v>
                </c:pt>
                <c:pt idx="24">
                  <c:v>0.9999993690390725</c:v>
                </c:pt>
                <c:pt idx="25">
                  <c:v>0.9999998004734102</c:v>
                </c:pt>
                <c:pt idx="26">
                  <c:v>0.9999999369042297</c:v>
                </c:pt>
                <c:pt idx="27">
                  <c:v>0.9999999800473733</c:v>
                </c:pt>
                <c:pt idx="28">
                  <c:v>0.9999999936904261</c:v>
                </c:pt>
              </c:numCache>
            </c:numRef>
          </c:yVal>
          <c:smooth val="1"/>
        </c:ser>
        <c:axId val="19095073"/>
        <c:axId val="37637930"/>
      </c:scatterChart>
      <c:valAx>
        <c:axId val="1909507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7637930"/>
        <c:crosses val="autoZero"/>
        <c:crossBetween val="midCat"/>
        <c:dispUnits/>
        <c:majorUnit val="2"/>
        <c:minorUnit val="0.5"/>
      </c:valAx>
      <c:valAx>
        <c:axId val="376379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fraction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19095073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0.231</cdr:y>
    </cdr:from>
    <cdr:to>
      <cdr:x>0.3235</cdr:x>
      <cdr:y>0.29575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914400"/>
          <a:ext cx="304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3+</a:t>
          </a:r>
        </a:p>
      </cdr:txBody>
    </cdr:sp>
  </cdr:relSizeAnchor>
  <cdr:relSizeAnchor xmlns:cdr="http://schemas.openxmlformats.org/drawingml/2006/chartDrawing">
    <cdr:from>
      <cdr:x>0.29175</cdr:x>
      <cdr:y>0.55925</cdr:y>
    </cdr:from>
    <cdr:to>
      <cdr:x>0.37</cdr:x>
      <cdr:y>0.624</cdr:y>
    </cdr:to>
    <cdr:sp>
      <cdr:nvSpPr>
        <cdr:cNvPr id="2" name="TextBox 2"/>
        <cdr:cNvSpPr txBox="1">
          <a:spLocks noChangeArrowheads="1"/>
        </cdr:cNvSpPr>
      </cdr:nvSpPr>
      <cdr:spPr>
        <a:xfrm>
          <a:off x="1952625" y="2219325"/>
          <a:ext cx="523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AlOH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2+</a:t>
          </a:r>
        </a:p>
      </cdr:txBody>
    </cdr:sp>
  </cdr:relSizeAnchor>
  <cdr:relSizeAnchor xmlns:cdr="http://schemas.openxmlformats.org/drawingml/2006/chartDrawing">
    <cdr:from>
      <cdr:x>0.49225</cdr:x>
      <cdr:y>0.64475</cdr:y>
    </cdr:from>
    <cdr:to>
      <cdr:x>0.576</cdr:x>
      <cdr:y>0.71675</cdr:y>
    </cdr:to>
    <cdr:sp>
      <cdr:nvSpPr>
        <cdr:cNvPr id="3" name="TextBox 3"/>
        <cdr:cNvSpPr txBox="1">
          <a:spLocks noChangeArrowheads="1"/>
        </cdr:cNvSpPr>
      </cdr:nvSpPr>
      <cdr:spPr>
        <a:xfrm>
          <a:off x="3295650" y="2552700"/>
          <a:ext cx="5619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Al(OH)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0.37925</cdr:x>
      <cdr:y>0.318</cdr:y>
    </cdr:from>
    <cdr:to>
      <cdr:x>0.4715</cdr:x>
      <cdr:y>0.39</cdr:y>
    </cdr:to>
    <cdr:sp>
      <cdr:nvSpPr>
        <cdr:cNvPr id="4" name="TextBox 4"/>
        <cdr:cNvSpPr txBox="1">
          <a:spLocks noChangeArrowheads="1"/>
        </cdr:cNvSpPr>
      </cdr:nvSpPr>
      <cdr:spPr>
        <a:xfrm>
          <a:off x="2533650" y="12573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Al(OH)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+</a:t>
          </a:r>
        </a:p>
      </cdr:txBody>
    </cdr:sp>
  </cdr:relSizeAnchor>
  <cdr:relSizeAnchor xmlns:cdr="http://schemas.openxmlformats.org/drawingml/2006/chartDrawing">
    <cdr:from>
      <cdr:x>0.70175</cdr:x>
      <cdr:y>0.211</cdr:y>
    </cdr:from>
    <cdr:to>
      <cdr:x>0.78975</cdr:x>
      <cdr:y>0.283</cdr:y>
    </cdr:to>
    <cdr:sp>
      <cdr:nvSpPr>
        <cdr:cNvPr id="5" name="TextBox 5"/>
        <cdr:cNvSpPr txBox="1">
          <a:spLocks noChangeArrowheads="1"/>
        </cdr:cNvSpPr>
      </cdr:nvSpPr>
      <cdr:spPr>
        <a:xfrm>
          <a:off x="4705350" y="828675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Al(OH)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-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9525</xdr:rowOff>
    </xdr:from>
    <xdr:to>
      <xdr:col>18</xdr:col>
      <xdr:colOff>76200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5381625" y="1162050"/>
        <a:ext cx="6705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B35" sqref="B35:C35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0.7109375" style="0" customWidth="1"/>
    <col min="4" max="4" width="11.8515625" style="0" customWidth="1"/>
    <col min="5" max="6" width="13.7109375" style="0" customWidth="1"/>
    <col min="7" max="7" width="14.421875" style="0" customWidth="1"/>
  </cols>
  <sheetData>
    <row r="1" spans="4:5" ht="12.75">
      <c r="D1" t="s">
        <v>6</v>
      </c>
      <c r="E1" s="1"/>
    </row>
    <row r="2" ht="13.5" thickBot="1"/>
    <row r="3" spans="1:7" ht="13.5" thickBot="1">
      <c r="A3" s="7" t="s">
        <v>0</v>
      </c>
      <c r="B3" s="8" t="s">
        <v>3</v>
      </c>
      <c r="C3" s="8" t="s">
        <v>13</v>
      </c>
      <c r="D3" s="8" t="s">
        <v>14</v>
      </c>
      <c r="E3" s="9" t="s">
        <v>15</v>
      </c>
      <c r="F3" s="13" t="s">
        <v>16</v>
      </c>
      <c r="G3" s="14" t="s">
        <v>17</v>
      </c>
    </row>
    <row r="4" spans="1:7" ht="12.75">
      <c r="A4" s="4">
        <v>0</v>
      </c>
      <c r="B4" s="5">
        <f>POWER(10,-A4)</f>
        <v>1</v>
      </c>
      <c r="C4" s="6">
        <f>(B4^4)/((B4^4)+($H$6*B4^3)+($H$6*$I$6*B4^2)+($H$6*$I$6*$J$6*B4)+($H$6*$I$6*$J$6*$K$6))</f>
        <v>0.9999900000205676</v>
      </c>
      <c r="D4" s="6">
        <f>($H$6*B4^3)/((B4^4)+($H$6*B4^3)+($H$6*$I$6*B4^2)+($H$6*$I$6*$J$6*B4)+($H$6*$I$6*$J$6*$K$6))</f>
        <v>9.999900000205677E-06</v>
      </c>
      <c r="E4" s="6">
        <f>($H$6*$I$6*B4^2)/((B4^4)+($H$6*B4^3)+($H$6*$I$6*B4^2)+($H$6*$I$6*$J$6*B4)+($H$6*$I$6*$J$6*$K$6))</f>
        <v>7.94320291458271E-11</v>
      </c>
      <c r="F4" s="6">
        <f>($H$6*$I$6*$J$6*B4)/((B4^4)+($H$6*B4^3)+($H$6*$I$6*B4^2)+($H$6*$I$6*$J$6*B4)+($H$6*$I$6*$J$6*$K$6))</f>
        <v>1.2589128225659402E-17</v>
      </c>
      <c r="G4" s="6">
        <f>($H$6*$I$6*$J$6*$K$6)/((B4^4)+($H$6*B4^3)+($H$6*$I$6*B4^2)+($H$6*$I$6*$J$6*B4)+($H$6*$I$6*$J$6*$K$6))</f>
        <v>1.9952423623867614E-23</v>
      </c>
    </row>
    <row r="5" spans="1:11" ht="12.75">
      <c r="A5" s="2">
        <v>0.5</v>
      </c>
      <c r="B5" s="3">
        <f>POWER(10,-A5)</f>
        <v>0.31622776601683794</v>
      </c>
      <c r="C5" s="6">
        <f aca="true" t="shared" si="0" ref="C5:C32">(B5^4)/((B5^4)+($H$6*B5^3)+($H$6*$I$6*B5^2)+($H$6*$I$6*$J$6*B5)+($H$6*$I$6*$J$6*$K$6))</f>
        <v>0.9999683774290883</v>
      </c>
      <c r="D5" s="6">
        <f aca="true" t="shared" si="1" ref="D5:D32">($H$6*B5^3)/((B5^4)+($H$6*B5^3)+($H$6*$I$6*B5^2)+($H$6*$I$6*$J$6*B5)+($H$6*$I$6*$J$6*$K$6))</f>
        <v>3.162177660818829E-05</v>
      </c>
      <c r="E5" s="6">
        <f aca="true" t="shared" si="2" ref="E5:E32">($H$6*$I$6*B5^2)/((B5^4)+($H$6*B5^3)+($H$6*$I$6*B5^2)+($H$6*$I$6*$J$6*B5)+($H$6*$I$6*$J$6*$K$6))</f>
        <v>7.94303116023351E-10</v>
      </c>
      <c r="F5" s="6">
        <f aca="true" t="shared" si="3" ref="F5:F32">($H$6*$I$6*$J$6*B5)/((B5^4)+($H$6*B5^3)+($H$6*$I$6*B5^2)+($H$6*$I$6*$J$6*B5)+($H$6*$I$6*$J$6*$K$6))</f>
        <v>3.9809458138126526E-16</v>
      </c>
      <c r="G5" s="6">
        <f aca="true" t="shared" si="4" ref="G5:G32">($H$6*$I$6*$J$6*$K$6)/((B5^4)+($H$6*B5^3)+($H$6*$I$6*B5^2)+($H$6*$I$6*$J$6*B5)+($H$6*$I$6*$J$6*$K$6))</f>
        <v>1.9951992196448304E-21</v>
      </c>
      <c r="H5" s="10" t="s">
        <v>1</v>
      </c>
      <c r="I5" s="10" t="s">
        <v>2</v>
      </c>
      <c r="J5" s="12" t="s">
        <v>5</v>
      </c>
      <c r="K5" s="12" t="s">
        <v>4</v>
      </c>
    </row>
    <row r="6" spans="1:11" ht="12.75">
      <c r="A6" s="2">
        <v>1</v>
      </c>
      <c r="B6" s="3">
        <f>POWER(10,-A6)</f>
        <v>0.1</v>
      </c>
      <c r="C6" s="6">
        <f t="shared" si="0"/>
        <v>0.9999000020572937</v>
      </c>
      <c r="D6" s="6">
        <f t="shared" si="1"/>
        <v>9.999000020572935E-05</v>
      </c>
      <c r="E6" s="6">
        <f t="shared" si="2"/>
        <v>7.942488035349746E-09</v>
      </c>
      <c r="F6" s="6">
        <f t="shared" si="3"/>
        <v>1.2587995218429644E-14</v>
      </c>
      <c r="G6" s="6">
        <f t="shared" si="4"/>
        <v>1.995062792842216E-19</v>
      </c>
      <c r="H6" s="11">
        <f>10^-H7</f>
        <v>1E-05</v>
      </c>
      <c r="I6" s="11">
        <f>10^-I7</f>
        <v>7.943282347242806E-06</v>
      </c>
      <c r="J6" s="11">
        <f>10^-J7</f>
        <v>1.5848931924611122E-07</v>
      </c>
      <c r="K6" s="11">
        <f>10^-K7</f>
        <v>1.5848931924611111E-06</v>
      </c>
    </row>
    <row r="7" spans="1:11" ht="12.75">
      <c r="A7" s="2">
        <v>1.5</v>
      </c>
      <c r="B7" s="3">
        <f aca="true" t="shared" si="5" ref="B7:B32">POWER(10,-A7)</f>
        <v>0.031622776601683784</v>
      </c>
      <c r="C7" s="6">
        <f t="shared" si="0"/>
        <v>0.9996837928193693</v>
      </c>
      <c r="D7" s="6">
        <f t="shared" si="1"/>
        <v>0.0003161277725265087</v>
      </c>
      <c r="E7" s="6">
        <f t="shared" si="2"/>
        <v>7.940770624326836E-08</v>
      </c>
      <c r="F7" s="6">
        <f t="shared" si="3"/>
        <v>3.979812862075074E-13</v>
      </c>
      <c r="G7" s="6">
        <f t="shared" si="4"/>
        <v>1.9946313986976408E-17</v>
      </c>
      <c r="H7" s="15">
        <v>5</v>
      </c>
      <c r="I7" s="15">
        <v>5.1</v>
      </c>
      <c r="J7" s="15">
        <v>6.8</v>
      </c>
      <c r="K7" s="15">
        <v>5.8</v>
      </c>
    </row>
    <row r="8" spans="1:7" ht="12.75">
      <c r="A8" s="2">
        <v>2</v>
      </c>
      <c r="B8" s="3">
        <f t="shared" si="5"/>
        <v>0.01</v>
      </c>
      <c r="C8" s="6">
        <f t="shared" si="0"/>
        <v>0.9990002062471041</v>
      </c>
      <c r="D8" s="6">
        <f t="shared" si="1"/>
        <v>0.0009990002062471044</v>
      </c>
      <c r="E8" s="6">
        <f t="shared" si="2"/>
        <v>7.935340703174545E-07</v>
      </c>
      <c r="F8" s="6">
        <f t="shared" si="3"/>
        <v>1.2576667460320912E-11</v>
      </c>
      <c r="G8" s="6">
        <f t="shared" si="4"/>
        <v>1.9932674641709784E-15</v>
      </c>
    </row>
    <row r="9" spans="1:7" ht="12.75">
      <c r="A9" s="2">
        <v>2.5</v>
      </c>
      <c r="B9" s="3">
        <f t="shared" si="5"/>
        <v>0.0031622776601683764</v>
      </c>
      <c r="C9" s="6">
        <f t="shared" si="0"/>
        <v>0.9968397972015307</v>
      </c>
      <c r="D9" s="6">
        <f t="shared" si="1"/>
        <v>0.003152284221457181</v>
      </c>
      <c r="E9" s="6">
        <f t="shared" si="2"/>
        <v>7.918179964140034E-06</v>
      </c>
      <c r="F9" s="6">
        <f t="shared" si="3"/>
        <v>3.968490711590239E-10</v>
      </c>
      <c r="G9" s="6">
        <f t="shared" si="4"/>
        <v>1.9889568814174357E-13</v>
      </c>
    </row>
    <row r="10" spans="1:7" ht="12.75">
      <c r="A10" s="2">
        <v>3</v>
      </c>
      <c r="B10" s="3">
        <f t="shared" si="5"/>
        <v>0.001</v>
      </c>
      <c r="C10" s="6">
        <f t="shared" si="0"/>
        <v>0.9900211359826636</v>
      </c>
      <c r="D10" s="6">
        <f t="shared" si="1"/>
        <v>0.009900211359826638</v>
      </c>
      <c r="E10" s="6">
        <f t="shared" si="2"/>
        <v>7.864017412848364E-05</v>
      </c>
      <c r="F10" s="6">
        <f t="shared" si="3"/>
        <v>1.2463627663019018E-08</v>
      </c>
      <c r="G10" s="6">
        <f t="shared" si="4"/>
        <v>1.9753518636488832E-11</v>
      </c>
    </row>
    <row r="11" spans="1:7" ht="12.75">
      <c r="A11" s="2">
        <v>3.5</v>
      </c>
      <c r="B11" s="3">
        <f t="shared" si="5"/>
        <v>0.00031622776601683783</v>
      </c>
      <c r="C11" s="6">
        <f t="shared" si="0"/>
        <v>0.9686003920083075</v>
      </c>
      <c r="D11" s="6">
        <f t="shared" si="1"/>
        <v>0.03062983381278207</v>
      </c>
      <c r="E11" s="6">
        <f t="shared" si="2"/>
        <v>0.0007693866395372058</v>
      </c>
      <c r="F11" s="6">
        <f t="shared" si="3"/>
        <v>3.856067614594353E-07</v>
      </c>
      <c r="G11" s="6">
        <f t="shared" si="4"/>
        <v>1.9326118604382564E-09</v>
      </c>
    </row>
    <row r="12" spans="1:7" ht="12.75">
      <c r="A12" s="2">
        <v>4</v>
      </c>
      <c r="B12" s="3">
        <f t="shared" si="5"/>
        <v>0.0001</v>
      </c>
      <c r="C12" s="6">
        <f t="shared" si="0"/>
        <v>0.9025628597190474</v>
      </c>
      <c r="D12" s="6">
        <f t="shared" si="1"/>
        <v>0.09025628597190473</v>
      </c>
      <c r="E12" s="6">
        <f t="shared" si="2"/>
        <v>0.007169311630883295</v>
      </c>
      <c r="F12" s="6">
        <f t="shared" si="3"/>
        <v>1.1362593198419209E-05</v>
      </c>
      <c r="G12" s="6">
        <f t="shared" si="4"/>
        <v>1.8008496608879525E-07</v>
      </c>
    </row>
    <row r="13" spans="1:7" ht="12.75">
      <c r="A13" s="2">
        <v>4.5</v>
      </c>
      <c r="B13" s="3">
        <f t="shared" si="5"/>
        <v>3.162277660168375E-05</v>
      </c>
      <c r="C13" s="6">
        <f t="shared" si="0"/>
        <v>0.7162920230272147</v>
      </c>
      <c r="D13" s="6">
        <f t="shared" si="1"/>
        <v>0.2265114262575779</v>
      </c>
      <c r="E13" s="6">
        <f t="shared" si="2"/>
        <v>0.056897097819829295</v>
      </c>
      <c r="F13" s="6">
        <f t="shared" si="3"/>
        <v>0.00028516099057740565</v>
      </c>
      <c r="G13" s="6">
        <f t="shared" si="4"/>
        <v>1.4291904800590262E-05</v>
      </c>
    </row>
    <row r="14" spans="1:7" ht="12.75">
      <c r="A14" s="16">
        <v>5</v>
      </c>
      <c r="B14" s="17">
        <f t="shared" si="5"/>
        <v>1E-05</v>
      </c>
      <c r="C14" s="18">
        <f t="shared" si="0"/>
        <v>0.3560096338300394</v>
      </c>
      <c r="D14" s="18">
        <f t="shared" si="1"/>
        <v>0.3560096338300394</v>
      </c>
      <c r="E14" s="18">
        <f t="shared" si="2"/>
        <v>0.2827885039850527</v>
      </c>
      <c r="F14" s="18">
        <f t="shared" si="3"/>
        <v>0.004481895748721721</v>
      </c>
      <c r="G14" s="18">
        <f t="shared" si="4"/>
        <v>0.0007103326061469451</v>
      </c>
    </row>
    <row r="15" spans="1:7" ht="12.75">
      <c r="A15" s="2">
        <v>5.5</v>
      </c>
      <c r="B15" s="3">
        <f t="shared" si="5"/>
        <v>3.1622776601683767E-06</v>
      </c>
      <c r="C15" s="6">
        <f t="shared" si="0"/>
        <v>0.07872036327929798</v>
      </c>
      <c r="D15" s="6">
        <f t="shared" si="1"/>
        <v>0.24893564619846342</v>
      </c>
      <c r="E15" s="6">
        <f t="shared" si="2"/>
        <v>0.6252980720049895</v>
      </c>
      <c r="F15" s="6">
        <f t="shared" si="3"/>
        <v>0.03133914109006476</v>
      </c>
      <c r="G15" s="6">
        <f t="shared" si="4"/>
        <v>0.015706777427184328</v>
      </c>
    </row>
    <row r="16" spans="1:7" ht="12.75">
      <c r="A16" s="2">
        <v>6</v>
      </c>
      <c r="B16" s="3">
        <f t="shared" si="5"/>
        <v>1E-06</v>
      </c>
      <c r="C16" s="6">
        <f t="shared" si="0"/>
        <v>0.008131753880936702</v>
      </c>
      <c r="D16" s="6">
        <f t="shared" si="1"/>
        <v>0.08131753880936703</v>
      </c>
      <c r="E16" s="6">
        <f t="shared" si="2"/>
        <v>0.645928170545677</v>
      </c>
      <c r="F16" s="6">
        <f t="shared" si="3"/>
        <v>0.10237271603167038</v>
      </c>
      <c r="G16" s="6">
        <f t="shared" si="4"/>
        <v>0.16224982073234884</v>
      </c>
    </row>
    <row r="17" spans="1:7" ht="12.75">
      <c r="A17" s="2">
        <v>6.5</v>
      </c>
      <c r="B17" s="3">
        <f t="shared" si="5"/>
        <v>3.1622776601683734E-07</v>
      </c>
      <c r="C17" s="6">
        <f t="shared" si="0"/>
        <v>0.00031052809836122657</v>
      </c>
      <c r="D17" s="6">
        <f t="shared" si="1"/>
        <v>0.009819760683022781</v>
      </c>
      <c r="E17" s="6">
        <f t="shared" si="2"/>
        <v>0.24666123620356187</v>
      </c>
      <c r="F17" s="6">
        <f t="shared" si="3"/>
        <v>0.12362346261594648</v>
      </c>
      <c r="G17" s="6">
        <f t="shared" si="4"/>
        <v>0.6195850123991077</v>
      </c>
    </row>
    <row r="18" spans="1:7" ht="12.75">
      <c r="A18" s="2">
        <v>7</v>
      </c>
      <c r="B18" s="3">
        <f t="shared" si="5"/>
        <v>1E-07</v>
      </c>
      <c r="C18" s="6">
        <f t="shared" si="0"/>
        <v>4.542155950002071E-06</v>
      </c>
      <c r="D18" s="6">
        <f t="shared" si="1"/>
        <v>0.00045421559500020715</v>
      </c>
      <c r="E18" s="6">
        <f t="shared" si="2"/>
        <v>0.036079627176075345</v>
      </c>
      <c r="F18" s="6">
        <f t="shared" si="3"/>
        <v>0.057182355497896756</v>
      </c>
      <c r="G18" s="6">
        <f t="shared" si="4"/>
        <v>0.9062792595750777</v>
      </c>
    </row>
    <row r="19" spans="1:7" ht="12.75">
      <c r="A19" s="2">
        <v>7.5</v>
      </c>
      <c r="B19" s="3">
        <f t="shared" si="5"/>
        <v>3.16227766016837E-08</v>
      </c>
      <c r="C19" s="6">
        <f t="shared" si="0"/>
        <v>4.894647515953216E-08</v>
      </c>
      <c r="D19" s="6">
        <f t="shared" si="1"/>
        <v>1.5478234494097554E-05</v>
      </c>
      <c r="E19" s="6">
        <f t="shared" si="2"/>
        <v>0.0038879567209447272</v>
      </c>
      <c r="F19" s="6">
        <f t="shared" si="3"/>
        <v>0.019485942734328528</v>
      </c>
      <c r="G19" s="6">
        <f t="shared" si="4"/>
        <v>0.9766105733637576</v>
      </c>
    </row>
    <row r="20" spans="1:7" ht="12.75">
      <c r="A20" s="2">
        <v>8</v>
      </c>
      <c r="B20" s="3">
        <f t="shared" si="5"/>
        <v>1E-08</v>
      </c>
      <c r="C20" s="6">
        <f t="shared" si="0"/>
        <v>4.9784758129247E-10</v>
      </c>
      <c r="D20" s="6">
        <f t="shared" si="1"/>
        <v>4.9784758129247E-07</v>
      </c>
      <c r="E20" s="6">
        <f t="shared" si="2"/>
        <v>0.0003954543904098005</v>
      </c>
      <c r="F20" s="6">
        <f t="shared" si="3"/>
        <v>0.006267529712893517</v>
      </c>
      <c r="G20" s="6">
        <f t="shared" si="4"/>
        <v>0.9933365175512677</v>
      </c>
    </row>
    <row r="21" spans="1:7" ht="12.75">
      <c r="A21" s="2">
        <v>8.5</v>
      </c>
      <c r="B21" s="3">
        <f t="shared" si="5"/>
        <v>3.162277660168378E-09</v>
      </c>
      <c r="C21" s="6">
        <f t="shared" si="0"/>
        <v>5.0016934455307115E-12</v>
      </c>
      <c r="D21" s="6">
        <f t="shared" si="1"/>
        <v>1.5816743445812385E-08</v>
      </c>
      <c r="E21" s="6">
        <f t="shared" si="2"/>
        <v>3.972986325220419E-05</v>
      </c>
      <c r="F21" s="6">
        <f t="shared" si="3"/>
        <v>0.0019912100255762032</v>
      </c>
      <c r="G21" s="6">
        <f t="shared" si="4"/>
        <v>0.9979690442894265</v>
      </c>
    </row>
    <row r="22" spans="1:7" ht="12.75">
      <c r="A22" s="2">
        <v>9</v>
      </c>
      <c r="B22" s="3">
        <f t="shared" si="5"/>
        <v>1E-09</v>
      </c>
      <c r="C22" s="6">
        <f t="shared" si="0"/>
        <v>5.0086921227186346E-14</v>
      </c>
      <c r="D22" s="6">
        <f t="shared" si="1"/>
        <v>5.008692122718636E-10</v>
      </c>
      <c r="E22" s="6">
        <f t="shared" si="2"/>
        <v>3.978545572116503E-06</v>
      </c>
      <c r="F22" s="6">
        <f t="shared" si="3"/>
        <v>0.0006305569793143747</v>
      </c>
      <c r="G22" s="6">
        <f t="shared" si="4"/>
        <v>0.9993654639741941</v>
      </c>
    </row>
    <row r="23" spans="1:7" ht="12.75">
      <c r="A23" s="2">
        <v>9.5</v>
      </c>
      <c r="B23" s="3">
        <f t="shared" si="5"/>
        <v>3.1622776601683744E-10</v>
      </c>
      <c r="C23" s="6">
        <f t="shared" si="0"/>
        <v>5.0108705412141875E-16</v>
      </c>
      <c r="D23" s="6">
        <f t="shared" si="1"/>
        <v>1.5845763970477487E-11</v>
      </c>
      <c r="E23" s="6">
        <f t="shared" si="2"/>
        <v>3.9802759514345793E-07</v>
      </c>
      <c r="F23" s="6">
        <f t="shared" si="3"/>
        <v>0.00019948634931726575</v>
      </c>
      <c r="G23" s="6">
        <f t="shared" si="4"/>
        <v>0.9998001156072412</v>
      </c>
    </row>
    <row r="24" spans="1:7" ht="12.75">
      <c r="A24" s="2">
        <v>10</v>
      </c>
      <c r="B24" s="3">
        <f t="shared" si="5"/>
        <v>1E-10</v>
      </c>
      <c r="C24" s="6">
        <f t="shared" si="0"/>
        <v>5.011555928954528E-18</v>
      </c>
      <c r="D24" s="6">
        <f t="shared" si="1"/>
        <v>5.011555928954528E-13</v>
      </c>
      <c r="E24" s="6">
        <f t="shared" si="2"/>
        <v>3.980820374268453E-08</v>
      </c>
      <c r="F24" s="6">
        <f t="shared" si="3"/>
        <v>6.309175111588567E-05</v>
      </c>
      <c r="G24" s="6">
        <f t="shared" si="4"/>
        <v>0.9999368684401791</v>
      </c>
    </row>
    <row r="25" spans="1:7" ht="12.75">
      <c r="A25" s="2">
        <v>10.5</v>
      </c>
      <c r="B25" s="3">
        <f t="shared" si="5"/>
        <v>3.162277660168371E-11</v>
      </c>
      <c r="C25" s="6">
        <f t="shared" si="0"/>
        <v>5.011772318316001E-20</v>
      </c>
      <c r="D25" s="6">
        <f t="shared" si="1"/>
        <v>1.5848615640061026E-14</v>
      </c>
      <c r="E25" s="6">
        <f t="shared" si="2"/>
        <v>3.980992258447987E-09</v>
      </c>
      <c r="F25" s="6">
        <f t="shared" si="3"/>
        <v>1.9952224971031375E-05</v>
      </c>
      <c r="G25" s="6">
        <f t="shared" si="4"/>
        <v>0.9999800437940208</v>
      </c>
    </row>
    <row r="26" spans="1:7" ht="12.75">
      <c r="A26" s="2">
        <v>11</v>
      </c>
      <c r="B26" s="3">
        <f t="shared" si="5"/>
        <v>1E-11</v>
      </c>
      <c r="C26" s="6">
        <f t="shared" si="0"/>
        <v>5.011840711700421E-22</v>
      </c>
      <c r="D26" s="6">
        <f t="shared" si="1"/>
        <v>5.011840711700422E-16</v>
      </c>
      <c r="E26" s="6">
        <f t="shared" si="2"/>
        <v>3.981046585244279E-10</v>
      </c>
      <c r="F26" s="6">
        <f t="shared" si="3"/>
        <v>6.309533631824215E-06</v>
      </c>
      <c r="G26" s="6">
        <f t="shared" si="4"/>
        <v>0.999993690068263</v>
      </c>
    </row>
    <row r="27" spans="1:7" ht="12.75">
      <c r="A27" s="2">
        <v>11.5</v>
      </c>
      <c r="B27" s="3">
        <f t="shared" si="5"/>
        <v>3.162277660168367E-12</v>
      </c>
      <c r="C27" s="6">
        <f t="shared" si="0"/>
        <v>5.011862336093087E-24</v>
      </c>
      <c r="D27" s="6">
        <f t="shared" si="1"/>
        <v>1.584890030126654E-17</v>
      </c>
      <c r="E27" s="6">
        <f t="shared" si="2"/>
        <v>3.9810637621099635E-11</v>
      </c>
      <c r="F27" s="6">
        <f t="shared" si="3"/>
        <v>1.99525833382568E-06</v>
      </c>
      <c r="G27" s="6">
        <f t="shared" si="4"/>
        <v>0.9999980047018556</v>
      </c>
    </row>
    <row r="28" spans="1:7" ht="12.75">
      <c r="A28" s="2">
        <v>12</v>
      </c>
      <c r="B28" s="3">
        <f t="shared" si="5"/>
        <v>1E-12</v>
      </c>
      <c r="C28" s="6">
        <f t="shared" si="0"/>
        <v>5.0118691739771204E-26</v>
      </c>
      <c r="D28" s="6">
        <f t="shared" si="1"/>
        <v>5.011869173977122E-19</v>
      </c>
      <c r="E28" s="6">
        <f t="shared" si="2"/>
        <v>3.981069193634286E-12</v>
      </c>
      <c r="F28" s="6">
        <f t="shared" si="3"/>
        <v>6.309569463707629E-07</v>
      </c>
      <c r="G28" s="6">
        <f t="shared" si="4"/>
        <v>0.9999993690390725</v>
      </c>
    </row>
    <row r="29" spans="1:7" ht="12.75">
      <c r="A29" s="2">
        <v>12.5</v>
      </c>
      <c r="B29" s="3">
        <f t="shared" si="5"/>
        <v>3.1622776601683746E-13</v>
      </c>
      <c r="C29" s="6">
        <f t="shared" si="0"/>
        <v>5.011871336270913E-28</v>
      </c>
      <c r="D29" s="6">
        <f t="shared" si="1"/>
        <v>1.5848928762327778E-20</v>
      </c>
      <c r="E29" s="6">
        <f t="shared" si="2"/>
        <v>3.9810709112053086E-13</v>
      </c>
      <c r="F29" s="6">
        <f t="shared" si="3"/>
        <v>1.9952619168609943E-07</v>
      </c>
      <c r="G29" s="6">
        <f t="shared" si="4"/>
        <v>0.9999998004734102</v>
      </c>
    </row>
    <row r="30" spans="1:7" ht="12.75">
      <c r="A30" s="2">
        <v>13</v>
      </c>
      <c r="B30" s="3">
        <f t="shared" si="5"/>
        <v>1E-13</v>
      </c>
      <c r="C30" s="6">
        <f t="shared" si="0"/>
        <v>5.0118720200447936E-30</v>
      </c>
      <c r="D30" s="6">
        <f t="shared" si="1"/>
        <v>5.011872020044795E-22</v>
      </c>
      <c r="E30" s="6">
        <f t="shared" si="2"/>
        <v>3.981071454346196E-14</v>
      </c>
      <c r="F30" s="6">
        <f t="shared" si="3"/>
        <v>6.309573046694545E-08</v>
      </c>
      <c r="G30" s="6">
        <f t="shared" si="4"/>
        <v>0.9999999369042297</v>
      </c>
    </row>
    <row r="31" spans="1:7" ht="12.75">
      <c r="A31" s="2">
        <v>13.5</v>
      </c>
      <c r="B31" s="3">
        <f t="shared" si="5"/>
        <v>3.1622776601683714E-14</v>
      </c>
      <c r="C31" s="6">
        <f t="shared" si="0"/>
        <v>5.011872236272671E-32</v>
      </c>
      <c r="D31" s="6">
        <f t="shared" si="1"/>
        <v>1.5848931608383246E-23</v>
      </c>
      <c r="E31" s="6">
        <f t="shared" si="2"/>
        <v>3.981071626102124E-15</v>
      </c>
      <c r="F31" s="6">
        <f t="shared" si="3"/>
        <v>1.9952622751581534E-08</v>
      </c>
      <c r="G31" s="6">
        <f t="shared" si="4"/>
        <v>0.9999999800473733</v>
      </c>
    </row>
    <row r="32" spans="1:7" ht="12.75">
      <c r="A32" s="2">
        <v>14</v>
      </c>
      <c r="B32" s="3">
        <f t="shared" si="5"/>
        <v>1E-14</v>
      </c>
      <c r="C32" s="6">
        <f t="shared" si="0"/>
        <v>5.01187230464996E-34</v>
      </c>
      <c r="D32" s="6">
        <f t="shared" si="1"/>
        <v>5.011872304649961E-25</v>
      </c>
      <c r="E32" s="6">
        <f t="shared" si="2"/>
        <v>3.981071680416116E-16</v>
      </c>
      <c r="F32" s="6">
        <f t="shared" si="3"/>
        <v>6.309573404991222E-09</v>
      </c>
      <c r="G32" s="6">
        <f t="shared" si="4"/>
        <v>0.9999999936904261</v>
      </c>
    </row>
    <row r="35" spans="2:6" ht="13.5" thickBot="1">
      <c r="B35" s="20" t="s">
        <v>18</v>
      </c>
      <c r="C35" s="20"/>
      <c r="D35" s="12" t="s">
        <v>7</v>
      </c>
      <c r="F35" s="6"/>
    </row>
    <row r="36" spans="2:6" ht="13.5" thickBot="1">
      <c r="B36" s="19">
        <v>0.356</v>
      </c>
      <c r="E36" s="8" t="s">
        <v>13</v>
      </c>
      <c r="F36" s="6" t="s">
        <v>8</v>
      </c>
    </row>
    <row r="37" ht="13.5" thickBot="1">
      <c r="B37" s="19"/>
    </row>
    <row r="38" spans="2:6" ht="13.5" thickBot="1">
      <c r="B38" s="19">
        <v>0.356</v>
      </c>
      <c r="E38" s="8" t="s">
        <v>14</v>
      </c>
      <c r="F38" s="6" t="s">
        <v>9</v>
      </c>
    </row>
    <row r="39" ht="13.5" thickBot="1">
      <c r="B39" s="19"/>
    </row>
    <row r="40" spans="2:6" ht="13.5" thickBot="1">
      <c r="B40" s="19">
        <v>0.283</v>
      </c>
      <c r="E40" s="9" t="s">
        <v>15</v>
      </c>
      <c r="F40" s="6" t="s">
        <v>10</v>
      </c>
    </row>
    <row r="41" ht="13.5" thickBot="1">
      <c r="B41" s="19"/>
    </row>
    <row r="42" spans="2:6" ht="13.5" thickBot="1">
      <c r="B42" s="19">
        <v>0.005</v>
      </c>
      <c r="E42" s="13" t="s">
        <v>16</v>
      </c>
      <c r="F42" s="6" t="s">
        <v>11</v>
      </c>
    </row>
    <row r="43" ht="13.5" thickBot="1">
      <c r="B43" s="19"/>
    </row>
    <row r="44" spans="2:6" ht="13.5" thickBot="1">
      <c r="B44" s="19">
        <v>0.001</v>
      </c>
      <c r="E44" s="13" t="s">
        <v>17</v>
      </c>
      <c r="F44" s="6" t="s">
        <v>12</v>
      </c>
    </row>
  </sheetData>
  <mergeCells count="1">
    <mergeCell ref="B35:C35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kroghe</cp:lastModifiedBy>
  <cp:lastPrinted>2000-12-14T10:26:41Z</cp:lastPrinted>
  <dcterms:created xsi:type="dcterms:W3CDTF">2000-09-08T04:57:02Z</dcterms:created>
  <dcterms:modified xsi:type="dcterms:W3CDTF">2000-12-15T21:48:52Z</dcterms:modified>
  <cp:category/>
  <cp:version/>
  <cp:contentType/>
  <cp:contentStatus/>
</cp:coreProperties>
</file>